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\\Gfaw-data\alw\WiMa\Infoboard_RiLi\Allgemein\ESF\6.FP\Formulare\"/>
    </mc:Choice>
  </mc:AlternateContent>
  <bookViews>
    <workbookView xWindow="0" yWindow="0" windowWidth="20490" windowHeight="6660" activeTab="2"/>
  </bookViews>
  <sheets>
    <sheet name="Änderungsdoku" sheetId="3" r:id="rId1"/>
    <sheet name="Importdatei" sheetId="6" r:id="rId2"/>
    <sheet name="Nachweis Miete_MNK" sheetId="2" r:id="rId3"/>
    <sheet name="Kataloge" sheetId="4" state="hidden" r:id="rId4"/>
    <sheet name="Kataloge_Import" sheetId="7" state="hidden" r:id="rId5"/>
  </sheets>
  <definedNames>
    <definedName name="_xlnm._FilterDatabase" localSheetId="1" hidden="1">Importdatei!#REF!</definedName>
    <definedName name="Änderungsdoku">Änderungsdoku!$A$8:$C$14</definedName>
    <definedName name="_xlnm.Print_Area" localSheetId="0">Änderungsdoku!$A:$C</definedName>
    <definedName name="_xlnm.Print_Area" localSheetId="1">Importdatei!$A:$AA</definedName>
    <definedName name="_xlnm.Print_Area" localSheetId="2">INDIRECT('Nachweis Miete_MNK'!$AA$1)</definedName>
    <definedName name="_xlnm.Print_Titles" localSheetId="0">Änderungsdoku!$1:$7</definedName>
    <definedName name="_xlnm.Print_Titles" localSheetId="1">Importdatei!$1:$1</definedName>
    <definedName name="_xlnm.Print_Titles" localSheetId="2">'Nachweis Miete_MNK'!$16:$27</definedName>
    <definedName name="Haushaltsjahr">OFFSET(Kataloge!$B$1,0,0,COUNTIF(Kataloge!$B$1:$B$7,"&lt;&gt;0"),1)</definedName>
    <definedName name="HHJ">'Nachweis Miete_MNK'!$C$12</definedName>
    <definedName name="Monat">OFFSET(Kataloge!$F$1,0,0,COUNTIF(Kataloge!$F$1:$F$12,"&lt;&gt;0"),1)</definedName>
    <definedName name="StEK">Kataloge!$N$2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9" i="2" l="1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8" i="2"/>
  <c r="AB12" i="2" l="1"/>
  <c r="AA12" i="2"/>
  <c r="B3" i="7" l="1"/>
  <c r="B4" i="7"/>
  <c r="B5" i="7" l="1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3" i="7"/>
  <c r="A2" i="7"/>
  <c r="M58" i="2"/>
  <c r="P58" i="2"/>
  <c r="AA58" i="2" s="1"/>
  <c r="M59" i="2"/>
  <c r="P59" i="2"/>
  <c r="M60" i="2"/>
  <c r="P60" i="2"/>
  <c r="M61" i="2"/>
  <c r="P61" i="2"/>
  <c r="M62" i="2"/>
  <c r="P62" i="2"/>
  <c r="M63" i="2"/>
  <c r="P63" i="2"/>
  <c r="M64" i="2"/>
  <c r="P64" i="2"/>
  <c r="M65" i="2"/>
  <c r="P65" i="2"/>
  <c r="AA65" i="2" s="1"/>
  <c r="M66" i="2"/>
  <c r="P66" i="2"/>
  <c r="M67" i="2"/>
  <c r="P67" i="2"/>
  <c r="M68" i="2"/>
  <c r="P68" i="2"/>
  <c r="M69" i="2"/>
  <c r="P69" i="2"/>
  <c r="M70" i="2"/>
  <c r="P70" i="2"/>
  <c r="M71" i="2"/>
  <c r="P71" i="2"/>
  <c r="M72" i="2"/>
  <c r="P72" i="2"/>
  <c r="M73" i="2"/>
  <c r="P73" i="2"/>
  <c r="M74" i="2"/>
  <c r="P74" i="2"/>
  <c r="M75" i="2"/>
  <c r="P75" i="2"/>
  <c r="M76" i="2"/>
  <c r="P76" i="2"/>
  <c r="AA76" i="2" s="1"/>
  <c r="M77" i="2"/>
  <c r="P77" i="2"/>
  <c r="M78" i="2"/>
  <c r="T78" i="2" s="1"/>
  <c r="P78" i="2"/>
  <c r="M79" i="2"/>
  <c r="P79" i="2"/>
  <c r="M80" i="2"/>
  <c r="P80" i="2"/>
  <c r="M81" i="2"/>
  <c r="P81" i="2"/>
  <c r="M82" i="2"/>
  <c r="P82" i="2"/>
  <c r="M83" i="2"/>
  <c r="P83" i="2"/>
  <c r="M84" i="2"/>
  <c r="P84" i="2"/>
  <c r="M85" i="2"/>
  <c r="P85" i="2"/>
  <c r="M86" i="2"/>
  <c r="P86" i="2"/>
  <c r="M87" i="2"/>
  <c r="P87" i="2"/>
  <c r="M88" i="2"/>
  <c r="P88" i="2"/>
  <c r="M89" i="2"/>
  <c r="P89" i="2"/>
  <c r="M90" i="2"/>
  <c r="P90" i="2"/>
  <c r="AA90" i="2" s="1"/>
  <c r="M91" i="2"/>
  <c r="P91" i="2"/>
  <c r="M92" i="2"/>
  <c r="P92" i="2"/>
  <c r="M93" i="2"/>
  <c r="P93" i="2"/>
  <c r="M94" i="2"/>
  <c r="P94" i="2"/>
  <c r="M95" i="2"/>
  <c r="P95" i="2"/>
  <c r="M96" i="2"/>
  <c r="P96" i="2"/>
  <c r="M97" i="2"/>
  <c r="P97" i="2"/>
  <c r="M98" i="2"/>
  <c r="P98" i="2"/>
  <c r="M99" i="2"/>
  <c r="P99" i="2"/>
  <c r="M100" i="2"/>
  <c r="P100" i="2"/>
  <c r="M101" i="2"/>
  <c r="P101" i="2"/>
  <c r="M102" i="2"/>
  <c r="P102" i="2"/>
  <c r="M103" i="2"/>
  <c r="P103" i="2"/>
  <c r="M104" i="2"/>
  <c r="P104" i="2"/>
  <c r="M105" i="2"/>
  <c r="P105" i="2"/>
  <c r="M106" i="2"/>
  <c r="P106" i="2"/>
  <c r="M107" i="2"/>
  <c r="P107" i="2"/>
  <c r="M108" i="2"/>
  <c r="P108" i="2"/>
  <c r="M109" i="2"/>
  <c r="P109" i="2"/>
  <c r="M110" i="2"/>
  <c r="P110" i="2"/>
  <c r="M111" i="2"/>
  <c r="P111" i="2"/>
  <c r="M112" i="2"/>
  <c r="P112" i="2"/>
  <c r="M113" i="2"/>
  <c r="P113" i="2"/>
  <c r="M114" i="2"/>
  <c r="P114" i="2"/>
  <c r="AA114" i="2" s="1"/>
  <c r="M115" i="2"/>
  <c r="P115" i="2"/>
  <c r="M116" i="2"/>
  <c r="P116" i="2"/>
  <c r="M117" i="2"/>
  <c r="P117" i="2"/>
  <c r="AA117" i="2" s="1"/>
  <c r="M118" i="2"/>
  <c r="P118" i="2"/>
  <c r="M119" i="2"/>
  <c r="P119" i="2"/>
  <c r="M120" i="2"/>
  <c r="P120" i="2"/>
  <c r="M121" i="2"/>
  <c r="P121" i="2"/>
  <c r="M122" i="2"/>
  <c r="P122" i="2"/>
  <c r="AA122" i="2" s="1"/>
  <c r="M123" i="2"/>
  <c r="P123" i="2"/>
  <c r="M124" i="2"/>
  <c r="P124" i="2"/>
  <c r="M125" i="2"/>
  <c r="P125" i="2"/>
  <c r="M126" i="2"/>
  <c r="P126" i="2"/>
  <c r="M127" i="2"/>
  <c r="P127" i="2"/>
  <c r="M128" i="2"/>
  <c r="P128" i="2"/>
  <c r="M129" i="2"/>
  <c r="P129" i="2"/>
  <c r="M130" i="2"/>
  <c r="P130" i="2"/>
  <c r="AA130" i="2" s="1"/>
  <c r="M131" i="2"/>
  <c r="P131" i="2"/>
  <c r="M132" i="2"/>
  <c r="P132" i="2"/>
  <c r="M133" i="2"/>
  <c r="P133" i="2"/>
  <c r="M134" i="2"/>
  <c r="P134" i="2"/>
  <c r="M135" i="2"/>
  <c r="P135" i="2"/>
  <c r="M136" i="2"/>
  <c r="P136" i="2"/>
  <c r="M137" i="2"/>
  <c r="P137" i="2"/>
  <c r="M138" i="2"/>
  <c r="P138" i="2"/>
  <c r="M139" i="2"/>
  <c r="P139" i="2"/>
  <c r="M140" i="2"/>
  <c r="P140" i="2"/>
  <c r="AA140" i="2" s="1"/>
  <c r="M141" i="2"/>
  <c r="P141" i="2"/>
  <c r="M142" i="2"/>
  <c r="P142" i="2"/>
  <c r="M143" i="2"/>
  <c r="P143" i="2"/>
  <c r="M144" i="2"/>
  <c r="P144" i="2"/>
  <c r="M145" i="2"/>
  <c r="P145" i="2"/>
  <c r="M146" i="2"/>
  <c r="P146" i="2"/>
  <c r="M147" i="2"/>
  <c r="P147" i="2"/>
  <c r="M148" i="2"/>
  <c r="P148" i="2"/>
  <c r="AA148" i="2" s="1"/>
  <c r="M149" i="2"/>
  <c r="P149" i="2"/>
  <c r="M150" i="2"/>
  <c r="P150" i="2"/>
  <c r="M151" i="2"/>
  <c r="P151" i="2"/>
  <c r="M152" i="2"/>
  <c r="P152" i="2"/>
  <c r="M153" i="2"/>
  <c r="P153" i="2"/>
  <c r="M154" i="2"/>
  <c r="P154" i="2"/>
  <c r="M155" i="2"/>
  <c r="P155" i="2"/>
  <c r="M156" i="2"/>
  <c r="P156" i="2"/>
  <c r="M157" i="2"/>
  <c r="P157" i="2"/>
  <c r="M158" i="2"/>
  <c r="P158" i="2"/>
  <c r="M159" i="2"/>
  <c r="P159" i="2"/>
  <c r="M160" i="2"/>
  <c r="P160" i="2"/>
  <c r="M161" i="2"/>
  <c r="P161" i="2"/>
  <c r="M162" i="2"/>
  <c r="P162" i="2"/>
  <c r="AA162" i="2" s="1"/>
  <c r="M163" i="2"/>
  <c r="P163" i="2"/>
  <c r="M164" i="2"/>
  <c r="P164" i="2"/>
  <c r="M165" i="2"/>
  <c r="P165" i="2"/>
  <c r="M166" i="2"/>
  <c r="P166" i="2"/>
  <c r="M167" i="2"/>
  <c r="P167" i="2"/>
  <c r="M168" i="2"/>
  <c r="P168" i="2"/>
  <c r="M169" i="2"/>
  <c r="P169" i="2"/>
  <c r="M170" i="2"/>
  <c r="P170" i="2"/>
  <c r="M171" i="2"/>
  <c r="P171" i="2"/>
  <c r="M172" i="2"/>
  <c r="P172" i="2"/>
  <c r="M173" i="2"/>
  <c r="P173" i="2"/>
  <c r="M174" i="2"/>
  <c r="P174" i="2"/>
  <c r="M175" i="2"/>
  <c r="P175" i="2"/>
  <c r="M176" i="2"/>
  <c r="P176" i="2"/>
  <c r="M177" i="2"/>
  <c r="P177" i="2"/>
  <c r="M178" i="2"/>
  <c r="P178" i="2"/>
  <c r="AA178" i="2" s="1"/>
  <c r="M179" i="2"/>
  <c r="P179" i="2"/>
  <c r="M180" i="2"/>
  <c r="P180" i="2"/>
  <c r="AA180" i="2" s="1"/>
  <c r="M181" i="2"/>
  <c r="P181" i="2"/>
  <c r="M182" i="2"/>
  <c r="P182" i="2"/>
  <c r="M183" i="2"/>
  <c r="P183" i="2"/>
  <c r="M184" i="2"/>
  <c r="P184" i="2"/>
  <c r="M185" i="2"/>
  <c r="P185" i="2"/>
  <c r="M186" i="2"/>
  <c r="P186" i="2"/>
  <c r="M187" i="2"/>
  <c r="P187" i="2"/>
  <c r="M188" i="2"/>
  <c r="P188" i="2"/>
  <c r="M189" i="2"/>
  <c r="P189" i="2"/>
  <c r="M190" i="2"/>
  <c r="P190" i="2"/>
  <c r="M191" i="2"/>
  <c r="P191" i="2"/>
  <c r="M192" i="2"/>
  <c r="P192" i="2"/>
  <c r="M193" i="2"/>
  <c r="P193" i="2"/>
  <c r="M194" i="2"/>
  <c r="P194" i="2"/>
  <c r="M195" i="2"/>
  <c r="P195" i="2"/>
  <c r="M196" i="2"/>
  <c r="P196" i="2"/>
  <c r="M197" i="2"/>
  <c r="P197" i="2"/>
  <c r="M198" i="2"/>
  <c r="P198" i="2"/>
  <c r="M199" i="2"/>
  <c r="P199" i="2"/>
  <c r="M200" i="2"/>
  <c r="P200" i="2"/>
  <c r="M201" i="2"/>
  <c r="P201" i="2"/>
  <c r="AA201" i="2" s="1"/>
  <c r="M202" i="2"/>
  <c r="P202" i="2"/>
  <c r="M203" i="2"/>
  <c r="P203" i="2"/>
  <c r="M204" i="2"/>
  <c r="P204" i="2"/>
  <c r="AA204" i="2" s="1"/>
  <c r="M205" i="2"/>
  <c r="P205" i="2"/>
  <c r="M206" i="2"/>
  <c r="P206" i="2"/>
  <c r="M207" i="2"/>
  <c r="P207" i="2"/>
  <c r="M208" i="2"/>
  <c r="P208" i="2"/>
  <c r="M209" i="2"/>
  <c r="P209" i="2"/>
  <c r="M210" i="2"/>
  <c r="P210" i="2"/>
  <c r="M211" i="2"/>
  <c r="P211" i="2"/>
  <c r="AA211" i="2" s="1"/>
  <c r="M212" i="2"/>
  <c r="P212" i="2"/>
  <c r="M213" i="2"/>
  <c r="P213" i="2"/>
  <c r="M214" i="2"/>
  <c r="P214" i="2"/>
  <c r="M215" i="2"/>
  <c r="P215" i="2"/>
  <c r="M216" i="2"/>
  <c r="P216" i="2"/>
  <c r="AA216" i="2" s="1"/>
  <c r="M217" i="2"/>
  <c r="P217" i="2"/>
  <c r="M218" i="2"/>
  <c r="P218" i="2"/>
  <c r="M219" i="2"/>
  <c r="P219" i="2"/>
  <c r="M220" i="2"/>
  <c r="P220" i="2"/>
  <c r="M221" i="2"/>
  <c r="P221" i="2"/>
  <c r="M222" i="2"/>
  <c r="P222" i="2"/>
  <c r="M223" i="2"/>
  <c r="P223" i="2"/>
  <c r="M224" i="2"/>
  <c r="P224" i="2"/>
  <c r="M225" i="2"/>
  <c r="P225" i="2"/>
  <c r="M226" i="2"/>
  <c r="P226" i="2"/>
  <c r="M227" i="2"/>
  <c r="P227" i="2"/>
  <c r="M228" i="2"/>
  <c r="P228" i="2"/>
  <c r="M229" i="2"/>
  <c r="P229" i="2"/>
  <c r="M230" i="2"/>
  <c r="P230" i="2"/>
  <c r="M231" i="2"/>
  <c r="P231" i="2"/>
  <c r="M232" i="2"/>
  <c r="P232" i="2"/>
  <c r="AA232" i="2" s="1"/>
  <c r="M233" i="2"/>
  <c r="P233" i="2"/>
  <c r="AA233" i="2" s="1"/>
  <c r="M234" i="2"/>
  <c r="P234" i="2"/>
  <c r="M235" i="2"/>
  <c r="P235" i="2"/>
  <c r="AA235" i="2" s="1"/>
  <c r="M236" i="2"/>
  <c r="P236" i="2"/>
  <c r="M237" i="2"/>
  <c r="P237" i="2"/>
  <c r="M238" i="2"/>
  <c r="P238" i="2"/>
  <c r="AA238" i="2" s="1"/>
  <c r="M239" i="2"/>
  <c r="P239" i="2"/>
  <c r="M240" i="2"/>
  <c r="P240" i="2"/>
  <c r="AA240" i="2" s="1"/>
  <c r="M241" i="2"/>
  <c r="P241" i="2"/>
  <c r="AA241" i="2" s="1"/>
  <c r="M242" i="2"/>
  <c r="P242" i="2"/>
  <c r="T242" i="2"/>
  <c r="W242" i="2" s="1"/>
  <c r="M243" i="2"/>
  <c r="P243" i="2"/>
  <c r="M244" i="2"/>
  <c r="P244" i="2"/>
  <c r="M245" i="2"/>
  <c r="P245" i="2"/>
  <c r="M246" i="2"/>
  <c r="P246" i="2"/>
  <c r="M247" i="2"/>
  <c r="P247" i="2"/>
  <c r="M248" i="2"/>
  <c r="P248" i="2"/>
  <c r="M249" i="2"/>
  <c r="P249" i="2"/>
  <c r="T249" i="2" s="1"/>
  <c r="Z249" i="2" s="1"/>
  <c r="M250" i="2"/>
  <c r="P250" i="2"/>
  <c r="AA250" i="2" s="1"/>
  <c r="M251" i="2"/>
  <c r="P251" i="2"/>
  <c r="M252" i="2"/>
  <c r="P252" i="2"/>
  <c r="AA252" i="2" s="1"/>
  <c r="M253" i="2"/>
  <c r="P253" i="2"/>
  <c r="M254" i="2"/>
  <c r="P254" i="2"/>
  <c r="M255" i="2"/>
  <c r="P255" i="2"/>
  <c r="M256" i="2"/>
  <c r="P256" i="2"/>
  <c r="AA256" i="2" s="1"/>
  <c r="M257" i="2"/>
  <c r="P257" i="2"/>
  <c r="M258" i="2"/>
  <c r="P258" i="2"/>
  <c r="M259" i="2"/>
  <c r="P259" i="2"/>
  <c r="AA259" i="2" s="1"/>
  <c r="M260" i="2"/>
  <c r="P260" i="2"/>
  <c r="AA260" i="2" s="1"/>
  <c r="M261" i="2"/>
  <c r="P261" i="2"/>
  <c r="M262" i="2"/>
  <c r="P262" i="2"/>
  <c r="M263" i="2"/>
  <c r="P263" i="2"/>
  <c r="M264" i="2"/>
  <c r="P264" i="2"/>
  <c r="M265" i="2"/>
  <c r="P265" i="2"/>
  <c r="AA265" i="2" s="1"/>
  <c r="M266" i="2"/>
  <c r="P266" i="2"/>
  <c r="M267" i="2"/>
  <c r="P267" i="2"/>
  <c r="M268" i="2"/>
  <c r="P268" i="2"/>
  <c r="M269" i="2"/>
  <c r="P269" i="2"/>
  <c r="M270" i="2"/>
  <c r="P270" i="2"/>
  <c r="M271" i="2"/>
  <c r="P271" i="2"/>
  <c r="AA271" i="2" s="1"/>
  <c r="M272" i="2"/>
  <c r="P272" i="2"/>
  <c r="AA272" i="2" s="1"/>
  <c r="M273" i="2"/>
  <c r="P273" i="2"/>
  <c r="M274" i="2"/>
  <c r="P274" i="2"/>
  <c r="M275" i="2"/>
  <c r="P275" i="2"/>
  <c r="M276" i="2"/>
  <c r="P276" i="2"/>
  <c r="M277" i="2"/>
  <c r="P277" i="2"/>
  <c r="T214" i="2" l="1"/>
  <c r="Z214" i="2" s="1"/>
  <c r="T138" i="2"/>
  <c r="Z138" i="2" s="1"/>
  <c r="T169" i="2"/>
  <c r="Z169" i="2" s="1"/>
  <c r="T66" i="2"/>
  <c r="W66" i="2" s="1"/>
  <c r="T76" i="2"/>
  <c r="W76" i="2" s="1"/>
  <c r="T122" i="2"/>
  <c r="W122" i="2" s="1"/>
  <c r="T118" i="2"/>
  <c r="W118" i="2" s="1"/>
  <c r="T216" i="2"/>
  <c r="W216" i="2" s="1"/>
  <c r="T241" i="2"/>
  <c r="Z241" i="2" s="1"/>
  <c r="T170" i="2"/>
  <c r="W170" i="2" s="1"/>
  <c r="T245" i="2"/>
  <c r="W245" i="2" s="1"/>
  <c r="T178" i="2"/>
  <c r="Z178" i="2" s="1"/>
  <c r="T258" i="2"/>
  <c r="Z258" i="2" s="1"/>
  <c r="T180" i="2"/>
  <c r="Z180" i="2" s="1"/>
  <c r="T222" i="2"/>
  <c r="Z222" i="2" s="1"/>
  <c r="T218" i="2"/>
  <c r="Z218" i="2" s="1"/>
  <c r="T92" i="2"/>
  <c r="Z92" i="2" s="1"/>
  <c r="T238" i="2"/>
  <c r="W238" i="2" s="1"/>
  <c r="T237" i="2"/>
  <c r="W237" i="2" s="1"/>
  <c r="T110" i="2"/>
  <c r="W110" i="2" s="1"/>
  <c r="T102" i="2"/>
  <c r="W102" i="2" s="1"/>
  <c r="T98" i="2"/>
  <c r="Z98" i="2" s="1"/>
  <c r="T264" i="2"/>
  <c r="W264" i="2" s="1"/>
  <c r="T105" i="2"/>
  <c r="W105" i="2" s="1"/>
  <c r="T97" i="2"/>
  <c r="W97" i="2" s="1"/>
  <c r="T146" i="2"/>
  <c r="Z146" i="2" s="1"/>
  <c r="AA273" i="2"/>
  <c r="AA262" i="2"/>
  <c r="AA274" i="2"/>
  <c r="T274" i="2"/>
  <c r="W274" i="2" s="1"/>
  <c r="T271" i="2"/>
  <c r="Z271" i="2" s="1"/>
  <c r="T267" i="2"/>
  <c r="W267" i="2" s="1"/>
  <c r="AA263" i="2"/>
  <c r="AA231" i="2"/>
  <c r="AA227" i="2"/>
  <c r="AA223" i="2"/>
  <c r="AA219" i="2"/>
  <c r="AA116" i="2"/>
  <c r="AA277" i="2"/>
  <c r="T270" i="2"/>
  <c r="Z270" i="2" s="1"/>
  <c r="AA276" i="2"/>
  <c r="AA269" i="2"/>
  <c r="AA160" i="2"/>
  <c r="AA156" i="2"/>
  <c r="AA152" i="2"/>
  <c r="AA266" i="2"/>
  <c r="AA261" i="2"/>
  <c r="T261" i="2"/>
  <c r="W261" i="2" s="1"/>
  <c r="AA175" i="2"/>
  <c r="AA171" i="2"/>
  <c r="AA270" i="2"/>
  <c r="AA123" i="2"/>
  <c r="AA268" i="2"/>
  <c r="AA254" i="2"/>
  <c r="AA198" i="2"/>
  <c r="AA194" i="2"/>
  <c r="AA190" i="2"/>
  <c r="AA186" i="2"/>
  <c r="AA182" i="2"/>
  <c r="AA234" i="2"/>
  <c r="AA264" i="2"/>
  <c r="AA209" i="2"/>
  <c r="AA205" i="2"/>
  <c r="AA63" i="2"/>
  <c r="AA59" i="2"/>
  <c r="AA134" i="2"/>
  <c r="T134" i="2"/>
  <c r="Z134" i="2" s="1"/>
  <c r="AA212" i="2"/>
  <c r="AA89" i="2"/>
  <c r="AA85" i="2"/>
  <c r="T257" i="2"/>
  <c r="Z257" i="2" s="1"/>
  <c r="AA247" i="2"/>
  <c r="AA243" i="2"/>
  <c r="AA237" i="2"/>
  <c r="AA215" i="2"/>
  <c r="T209" i="2"/>
  <c r="Z209" i="2" s="1"/>
  <c r="T198" i="2"/>
  <c r="Z198" i="2" s="1"/>
  <c r="T194" i="2"/>
  <c r="T190" i="2"/>
  <c r="W190" i="2" s="1"/>
  <c r="T186" i="2"/>
  <c r="Z186" i="2" s="1"/>
  <c r="AA167" i="2"/>
  <c r="AA163" i="2"/>
  <c r="AA144" i="2"/>
  <c r="AA137" i="2"/>
  <c r="AA126" i="2"/>
  <c r="T123" i="2"/>
  <c r="Z123" i="2" s="1"/>
  <c r="AA119" i="2"/>
  <c r="T116" i="2"/>
  <c r="W116" i="2" s="1"/>
  <c r="AA112" i="2"/>
  <c r="AA104" i="2"/>
  <c r="AA100" i="2"/>
  <c r="AA96" i="2"/>
  <c r="AA92" i="2"/>
  <c r="AA77" i="2"/>
  <c r="AA74" i="2"/>
  <c r="AA70" i="2"/>
  <c r="AA66" i="2"/>
  <c r="T59" i="2"/>
  <c r="W59" i="2" s="1"/>
  <c r="AA253" i="2"/>
  <c r="AA230" i="2"/>
  <c r="AA226" i="2"/>
  <c r="AA222" i="2"/>
  <c r="AA218" i="2"/>
  <c r="AA197" i="2"/>
  <c r="AA193" i="2"/>
  <c r="AA189" i="2"/>
  <c r="AA185" i="2"/>
  <c r="AA181" i="2"/>
  <c r="AA170" i="2"/>
  <c r="AA159" i="2"/>
  <c r="AA155" i="2"/>
  <c r="AA151" i="2"/>
  <c r="AA133" i="2"/>
  <c r="T130" i="2"/>
  <c r="W130" i="2" s="1"/>
  <c r="T126" i="2"/>
  <c r="Z126" i="2" s="1"/>
  <c r="T119" i="2"/>
  <c r="Z119" i="2" s="1"/>
  <c r="AA115" i="2"/>
  <c r="AA88" i="2"/>
  <c r="AA84" i="2"/>
  <c r="AA80" i="2"/>
  <c r="AA246" i="2"/>
  <c r="AA236" i="2"/>
  <c r="T201" i="2"/>
  <c r="Z201" i="2" s="1"/>
  <c r="T197" i="2"/>
  <c r="W197" i="2" s="1"/>
  <c r="AA147" i="2"/>
  <c r="AA143" i="2"/>
  <c r="AA136" i="2"/>
  <c r="AA129" i="2"/>
  <c r="AA125" i="2"/>
  <c r="AA118" i="2"/>
  <c r="AA111" i="2"/>
  <c r="AA107" i="2"/>
  <c r="AA103" i="2"/>
  <c r="AA99" i="2"/>
  <c r="AA95" i="2"/>
  <c r="AA91" i="2"/>
  <c r="AA69" i="2"/>
  <c r="AA242" i="2"/>
  <c r="AA239" i="2"/>
  <c r="T233" i="2"/>
  <c r="Z233" i="2" s="1"/>
  <c r="AA229" i="2"/>
  <c r="AA225" i="2"/>
  <c r="AA221" i="2"/>
  <c r="AA217" i="2"/>
  <c r="AA214" i="2"/>
  <c r="AA207" i="2"/>
  <c r="AA200" i="2"/>
  <c r="AA196" i="2"/>
  <c r="AA192" i="2"/>
  <c r="AA188" i="2"/>
  <c r="AA184" i="2"/>
  <c r="AA177" i="2"/>
  <c r="AA173" i="2"/>
  <c r="AA154" i="2"/>
  <c r="AA139" i="2"/>
  <c r="AA132" i="2"/>
  <c r="AA87" i="2"/>
  <c r="AA83" i="2"/>
  <c r="AA79" i="2"/>
  <c r="T73" i="2"/>
  <c r="W73" i="2" s="1"/>
  <c r="T65" i="2"/>
  <c r="W65" i="2" s="1"/>
  <c r="AA61" i="2"/>
  <c r="T58" i="2"/>
  <c r="W58" i="2" s="1"/>
  <c r="AA249" i="2"/>
  <c r="AA245" i="2"/>
  <c r="T225" i="2"/>
  <c r="Z225" i="2" s="1"/>
  <c r="AA210" i="2"/>
  <c r="AA203" i="2"/>
  <c r="AA169" i="2"/>
  <c r="AA165" i="2"/>
  <c r="T158" i="2"/>
  <c r="W158" i="2" s="1"/>
  <c r="AA146" i="2"/>
  <c r="AA142" i="2"/>
  <c r="T139" i="2"/>
  <c r="Z139" i="2" s="1"/>
  <c r="AA135" i="2"/>
  <c r="T132" i="2"/>
  <c r="W132" i="2" s="1"/>
  <c r="AA128" i="2"/>
  <c r="AA124" i="2"/>
  <c r="AA121" i="2"/>
  <c r="AA110" i="2"/>
  <c r="AA102" i="2"/>
  <c r="AA98" i="2"/>
  <c r="AA94" i="2"/>
  <c r="AA72" i="2"/>
  <c r="AA68" i="2"/>
  <c r="AA255" i="2"/>
  <c r="AA228" i="2"/>
  <c r="AA220" i="2"/>
  <c r="AA213" i="2"/>
  <c r="AA206" i="2"/>
  <c r="AA199" i="2"/>
  <c r="AA195" i="2"/>
  <c r="AA191" i="2"/>
  <c r="AA187" i="2"/>
  <c r="AA183" i="2"/>
  <c r="AA176" i="2"/>
  <c r="AA172" i="2"/>
  <c r="AA157" i="2"/>
  <c r="T153" i="2"/>
  <c r="Z153" i="2" s="1"/>
  <c r="AA149" i="2"/>
  <c r="AA131" i="2"/>
  <c r="AA82" i="2"/>
  <c r="AA64" i="2"/>
  <c r="AA60" i="2"/>
  <c r="AA258" i="2"/>
  <c r="AA251" i="2"/>
  <c r="AA248" i="2"/>
  <c r="AA244" i="2"/>
  <c r="T235" i="2"/>
  <c r="W235" i="2" s="1"/>
  <c r="AA202" i="2"/>
  <c r="AA179" i="2"/>
  <c r="AA168" i="2"/>
  <c r="AA164" i="2"/>
  <c r="AA141" i="2"/>
  <c r="AA138" i="2"/>
  <c r="AA127" i="2"/>
  <c r="AA120" i="2"/>
  <c r="AA113" i="2"/>
  <c r="AA109" i="2"/>
  <c r="AA105" i="2"/>
  <c r="AA101" i="2"/>
  <c r="AA93" i="2"/>
  <c r="T90" i="2"/>
  <c r="Z90" i="2" s="1"/>
  <c r="T86" i="2"/>
  <c r="Z86" i="2" s="1"/>
  <c r="AA78" i="2"/>
  <c r="AA75" i="2"/>
  <c r="AA71" i="2"/>
  <c r="AA67" i="2"/>
  <c r="T208" i="2"/>
  <c r="W208" i="2" s="1"/>
  <c r="T276" i="2"/>
  <c r="W276" i="2" s="1"/>
  <c r="T272" i="2"/>
  <c r="W272" i="2" s="1"/>
  <c r="T188" i="2"/>
  <c r="W188" i="2" s="1"/>
  <c r="T155" i="2"/>
  <c r="T151" i="2"/>
  <c r="Z151" i="2" s="1"/>
  <c r="T83" i="2"/>
  <c r="Z83" i="2" s="1"/>
  <c r="T259" i="2"/>
  <c r="W259" i="2" s="1"/>
  <c r="W119" i="2"/>
  <c r="T131" i="2"/>
  <c r="W131" i="2" s="1"/>
  <c r="T262" i="2"/>
  <c r="T221" i="2"/>
  <c r="W221" i="2" s="1"/>
  <c r="T195" i="2"/>
  <c r="W195" i="2" s="1"/>
  <c r="T191" i="2"/>
  <c r="W191" i="2" s="1"/>
  <c r="T234" i="2"/>
  <c r="Z234" i="2" s="1"/>
  <c r="T205" i="2"/>
  <c r="W205" i="2" s="1"/>
  <c r="T202" i="2"/>
  <c r="Z202" i="2" s="1"/>
  <c r="T115" i="2"/>
  <c r="W115" i="2" s="1"/>
  <c r="T124" i="2"/>
  <c r="W124" i="2" s="1"/>
  <c r="T121" i="2"/>
  <c r="W121" i="2" s="1"/>
  <c r="T275" i="2"/>
  <c r="T230" i="2"/>
  <c r="Z230" i="2" s="1"/>
  <c r="T210" i="2"/>
  <c r="W210" i="2" s="1"/>
  <c r="T179" i="2"/>
  <c r="W179" i="2" s="1"/>
  <c r="T172" i="2"/>
  <c r="W172" i="2" s="1"/>
  <c r="T154" i="2"/>
  <c r="Z154" i="2" s="1"/>
  <c r="T147" i="2"/>
  <c r="W147" i="2" s="1"/>
  <c r="T143" i="2"/>
  <c r="W143" i="2" s="1"/>
  <c r="T140" i="2"/>
  <c r="T137" i="2"/>
  <c r="W137" i="2" s="1"/>
  <c r="T107" i="2"/>
  <c r="Z107" i="2" s="1"/>
  <c r="T103" i="2"/>
  <c r="Z103" i="2" s="1"/>
  <c r="T99" i="2"/>
  <c r="Z99" i="2" s="1"/>
  <c r="T68" i="2"/>
  <c r="W68" i="2" s="1"/>
  <c r="T182" i="2"/>
  <c r="AA153" i="2"/>
  <c r="T114" i="2"/>
  <c r="T106" i="2"/>
  <c r="Z106" i="2" s="1"/>
  <c r="T91" i="2"/>
  <c r="W91" i="2" s="1"/>
  <c r="T81" i="2"/>
  <c r="W81" i="2" s="1"/>
  <c r="T71" i="2"/>
  <c r="W71" i="2" s="1"/>
  <c r="T254" i="2"/>
  <c r="Z254" i="2" s="1"/>
  <c r="T251" i="2"/>
  <c r="W251" i="2" s="1"/>
  <c r="T232" i="2"/>
  <c r="W232" i="2" s="1"/>
  <c r="T203" i="2"/>
  <c r="W203" i="2" s="1"/>
  <c r="T200" i="2"/>
  <c r="Z200" i="2" s="1"/>
  <c r="T193" i="2"/>
  <c r="Z193" i="2" s="1"/>
  <c r="T185" i="2"/>
  <c r="W185" i="2" s="1"/>
  <c r="T167" i="2"/>
  <c r="Z167" i="2" s="1"/>
  <c r="T129" i="2"/>
  <c r="T113" i="2"/>
  <c r="W113" i="2" s="1"/>
  <c r="T84" i="2"/>
  <c r="W84" i="2" s="1"/>
  <c r="T74" i="2"/>
  <c r="Z74" i="2" s="1"/>
  <c r="T70" i="2"/>
  <c r="W70" i="2" s="1"/>
  <c r="T79" i="2"/>
  <c r="W79" i="2" s="1"/>
  <c r="W103" i="2"/>
  <c r="W233" i="2"/>
  <c r="W271" i="2"/>
  <c r="AA257" i="2"/>
  <c r="T240" i="2"/>
  <c r="Z240" i="2" s="1"/>
  <c r="T227" i="2"/>
  <c r="W227" i="2" s="1"/>
  <c r="T219" i="2"/>
  <c r="T192" i="2"/>
  <c r="Z192" i="2" s="1"/>
  <c r="T187" i="2"/>
  <c r="Z187" i="2" s="1"/>
  <c r="T171" i="2"/>
  <c r="AA108" i="2"/>
  <c r="AA106" i="2"/>
  <c r="T100" i="2"/>
  <c r="W100" i="2" s="1"/>
  <c r="T89" i="2"/>
  <c r="W89" i="2" s="1"/>
  <c r="AA81" i="2"/>
  <c r="T75" i="2"/>
  <c r="T63" i="2"/>
  <c r="Z63" i="2" s="1"/>
  <c r="T250" i="2"/>
  <c r="T211" i="2"/>
  <c r="W211" i="2" s="1"/>
  <c r="T142" i="2"/>
  <c r="T224" i="2"/>
  <c r="Z224" i="2" s="1"/>
  <c r="T163" i="2"/>
  <c r="T67" i="2"/>
  <c r="Z67" i="2" s="1"/>
  <c r="T248" i="2"/>
  <c r="T243" i="2"/>
  <c r="T135" i="2"/>
  <c r="T108" i="2"/>
  <c r="T226" i="2"/>
  <c r="Z242" i="2"/>
  <c r="T162" i="2"/>
  <c r="T82" i="2"/>
  <c r="T256" i="2"/>
  <c r="W256" i="2" s="1"/>
  <c r="W249" i="2"/>
  <c r="T217" i="2"/>
  <c r="T177" i="2"/>
  <c r="T174" i="2"/>
  <c r="W174" i="2" s="1"/>
  <c r="T156" i="2"/>
  <c r="W138" i="2"/>
  <c r="T127" i="2"/>
  <c r="T111" i="2"/>
  <c r="T266" i="2"/>
  <c r="T265" i="2"/>
  <c r="T273" i="2"/>
  <c r="T255" i="2"/>
  <c r="T164" i="2"/>
  <c r="T69" i="2"/>
  <c r="T268" i="2"/>
  <c r="T246" i="2"/>
  <c r="T236" i="2"/>
  <c r="T231" i="2"/>
  <c r="T220" i="2"/>
  <c r="T215" i="2"/>
  <c r="T206" i="2"/>
  <c r="Z197" i="2"/>
  <c r="AA166" i="2"/>
  <c r="T166" i="2"/>
  <c r="W151" i="2"/>
  <c r="T277" i="2"/>
  <c r="T269" i="2"/>
  <c r="W214" i="2"/>
  <c r="W209" i="2"/>
  <c r="T176" i="2"/>
  <c r="T173" i="2"/>
  <c r="T161" i="2"/>
  <c r="AA161" i="2"/>
  <c r="AA158" i="2"/>
  <c r="T87" i="2"/>
  <c r="T80" i="2"/>
  <c r="Z66" i="2"/>
  <c r="AA62" i="2"/>
  <c r="T62" i="2"/>
  <c r="T159" i="2"/>
  <c r="T60" i="2"/>
  <c r="T239" i="2"/>
  <c r="AA86" i="2"/>
  <c r="AA275" i="2"/>
  <c r="AA267" i="2"/>
  <c r="T252" i="2"/>
  <c r="T228" i="2"/>
  <c r="AA224" i="2"/>
  <c r="T223" i="2"/>
  <c r="T212" i="2"/>
  <c r="T175" i="2"/>
  <c r="T168" i="2"/>
  <c r="T157" i="2"/>
  <c r="T145" i="2"/>
  <c r="AA145" i="2"/>
  <c r="T93" i="2"/>
  <c r="Z73" i="2"/>
  <c r="T64" i="2"/>
  <c r="T61" i="2"/>
  <c r="T183" i="2"/>
  <c r="T263" i="2"/>
  <c r="AA150" i="2"/>
  <c r="T150" i="2"/>
  <c r="T104" i="2"/>
  <c r="AA208" i="2"/>
  <c r="T207" i="2"/>
  <c r="T181" i="2"/>
  <c r="T125" i="2"/>
  <c r="AA73" i="2"/>
  <c r="T152" i="2"/>
  <c r="T95" i="2"/>
  <c r="W78" i="2"/>
  <c r="Z78" i="2"/>
  <c r="T244" i="2"/>
  <c r="T204" i="2"/>
  <c r="T199" i="2"/>
  <c r="T148" i="2"/>
  <c r="T120" i="2"/>
  <c r="T260" i="2"/>
  <c r="T253" i="2"/>
  <c r="T247" i="2"/>
  <c r="T229" i="2"/>
  <c r="T213" i="2"/>
  <c r="T196" i="2"/>
  <c r="AA174" i="2"/>
  <c r="W142" i="2"/>
  <c r="Z142" i="2"/>
  <c r="T109" i="2"/>
  <c r="T88" i="2"/>
  <c r="T85" i="2"/>
  <c r="T141" i="2"/>
  <c r="T136" i="2"/>
  <c r="T165" i="2"/>
  <c r="T160" i="2"/>
  <c r="T149" i="2"/>
  <c r="T144" i="2"/>
  <c r="Z110" i="2"/>
  <c r="W182" i="2"/>
  <c r="Z182" i="2"/>
  <c r="T94" i="2"/>
  <c r="T77" i="2"/>
  <c r="T72" i="2"/>
  <c r="T189" i="2"/>
  <c r="T184" i="2"/>
  <c r="T133" i="2"/>
  <c r="T128" i="2"/>
  <c r="T117" i="2"/>
  <c r="T112" i="2"/>
  <c r="T101" i="2"/>
  <c r="AA97" i="2"/>
  <c r="T96" i="2"/>
  <c r="Z264" i="2" l="1"/>
  <c r="Z102" i="2"/>
  <c r="Z251" i="2"/>
  <c r="Z118" i="2"/>
  <c r="Z71" i="2"/>
  <c r="Z272" i="2"/>
  <c r="W146" i="2"/>
  <c r="W178" i="2"/>
  <c r="Z245" i="2"/>
  <c r="W169" i="2"/>
  <c r="Z191" i="2"/>
  <c r="W218" i="2"/>
  <c r="Z58" i="2"/>
  <c r="W240" i="2"/>
  <c r="W134" i="2"/>
  <c r="Z170" i="2"/>
  <c r="W126" i="2"/>
  <c r="Z216" i="2"/>
  <c r="Z97" i="2"/>
  <c r="Z116" i="2"/>
  <c r="Z267" i="2"/>
  <c r="W186" i="2"/>
  <c r="Z113" i="2"/>
  <c r="W187" i="2"/>
  <c r="Z131" i="2"/>
  <c r="W202" i="2"/>
  <c r="Z261" i="2"/>
  <c r="W99" i="2"/>
  <c r="W92" i="2"/>
  <c r="W167" i="2"/>
  <c r="Z147" i="2"/>
  <c r="Z91" i="2"/>
  <c r="Z237" i="2"/>
  <c r="Z79" i="2"/>
  <c r="W107" i="2"/>
  <c r="W63" i="2"/>
  <c r="W106" i="2"/>
  <c r="Z158" i="2"/>
  <c r="W258" i="2"/>
  <c r="Z276" i="2"/>
  <c r="Z122" i="2"/>
  <c r="W225" i="2"/>
  <c r="W193" i="2"/>
  <c r="W254" i="2"/>
  <c r="Z238" i="2"/>
  <c r="W154" i="2"/>
  <c r="Z130" i="2"/>
  <c r="Z115" i="2"/>
  <c r="W180" i="2"/>
  <c r="W98" i="2"/>
  <c r="Z70" i="2"/>
  <c r="Z208" i="2"/>
  <c r="Z68" i="2"/>
  <c r="Z76" i="2"/>
  <c r="Z211" i="2"/>
  <c r="Z235" i="2"/>
  <c r="Z188" i="2"/>
  <c r="W222" i="2"/>
  <c r="W241" i="2"/>
  <c r="W257" i="2"/>
  <c r="W230" i="2"/>
  <c r="Z89" i="2"/>
  <c r="W139" i="2"/>
  <c r="Z190" i="2"/>
  <c r="Z174" i="2"/>
  <c r="Z172" i="2"/>
  <c r="Z210" i="2"/>
  <c r="W270" i="2"/>
  <c r="Z81" i="2"/>
  <c r="Z185" i="2"/>
  <c r="Z105" i="2"/>
  <c r="Z205" i="2"/>
  <c r="W262" i="2"/>
  <c r="Z262" i="2"/>
  <c r="Z59" i="2"/>
  <c r="W224" i="2"/>
  <c r="Z194" i="2"/>
  <c r="Z179" i="2"/>
  <c r="W192" i="2"/>
  <c r="Z132" i="2"/>
  <c r="Z124" i="2"/>
  <c r="W200" i="2"/>
  <c r="W194" i="2"/>
  <c r="W74" i="2"/>
  <c r="Z65" i="2"/>
  <c r="W90" i="2"/>
  <c r="Z195" i="2"/>
  <c r="W114" i="2"/>
  <c r="W201" i="2"/>
  <c r="W86" i="2"/>
  <c r="Z259" i="2"/>
  <c r="Z114" i="2"/>
  <c r="Z84" i="2"/>
  <c r="W198" i="2"/>
  <c r="W153" i="2"/>
  <c r="W67" i="2"/>
  <c r="Z275" i="2"/>
  <c r="Z203" i="2"/>
  <c r="Z137" i="2"/>
  <c r="W275" i="2"/>
  <c r="Z274" i="2"/>
  <c r="Z129" i="2"/>
  <c r="W123" i="2"/>
  <c r="W129" i="2"/>
  <c r="Z143" i="2"/>
  <c r="W140" i="2"/>
  <c r="Z140" i="2"/>
  <c r="Z221" i="2"/>
  <c r="Z232" i="2"/>
  <c r="W83" i="2"/>
  <c r="Z155" i="2"/>
  <c r="W155" i="2"/>
  <c r="Z121" i="2"/>
  <c r="W234" i="2"/>
  <c r="Z111" i="2"/>
  <c r="W111" i="2"/>
  <c r="Z217" i="2"/>
  <c r="W217" i="2"/>
  <c r="Z135" i="2"/>
  <c r="W135" i="2"/>
  <c r="Z163" i="2"/>
  <c r="W163" i="2"/>
  <c r="W75" i="2"/>
  <c r="Z75" i="2"/>
  <c r="Z100" i="2"/>
  <c r="Z256" i="2"/>
  <c r="Z250" i="2"/>
  <c r="W250" i="2"/>
  <c r="Z171" i="2"/>
  <c r="W171" i="2"/>
  <c r="Z227" i="2"/>
  <c r="W156" i="2"/>
  <c r="Z156" i="2"/>
  <c r="W243" i="2"/>
  <c r="Z243" i="2"/>
  <c r="W226" i="2"/>
  <c r="Z226" i="2"/>
  <c r="W248" i="2"/>
  <c r="Z248" i="2"/>
  <c r="Z127" i="2"/>
  <c r="W127" i="2"/>
  <c r="W177" i="2"/>
  <c r="Z177" i="2"/>
  <c r="Z82" i="2"/>
  <c r="W82" i="2"/>
  <c r="Z162" i="2"/>
  <c r="W162" i="2"/>
  <c r="W108" i="2"/>
  <c r="Z108" i="2"/>
  <c r="W219" i="2"/>
  <c r="Z219" i="2"/>
  <c r="W61" i="2"/>
  <c r="Z61" i="2"/>
  <c r="Z273" i="2"/>
  <c r="W273" i="2"/>
  <c r="W117" i="2"/>
  <c r="Z117" i="2"/>
  <c r="W184" i="2"/>
  <c r="Z184" i="2"/>
  <c r="W77" i="2"/>
  <c r="Z77" i="2"/>
  <c r="W152" i="2"/>
  <c r="Z152" i="2"/>
  <c r="W64" i="2"/>
  <c r="Z64" i="2"/>
  <c r="Z87" i="2"/>
  <c r="W87" i="2"/>
  <c r="W220" i="2"/>
  <c r="Z220" i="2"/>
  <c r="Z160" i="2"/>
  <c r="W160" i="2"/>
  <c r="W253" i="2"/>
  <c r="Z253" i="2"/>
  <c r="W148" i="2"/>
  <c r="Z148" i="2"/>
  <c r="W244" i="2"/>
  <c r="Z244" i="2"/>
  <c r="W150" i="2"/>
  <c r="Z150" i="2"/>
  <c r="W212" i="2"/>
  <c r="Z212" i="2"/>
  <c r="Z159" i="2"/>
  <c r="W159" i="2"/>
  <c r="W161" i="2"/>
  <c r="Z161" i="2"/>
  <c r="W166" i="2"/>
  <c r="Z166" i="2"/>
  <c r="W173" i="2"/>
  <c r="Z173" i="2"/>
  <c r="Z206" i="2"/>
  <c r="W206" i="2"/>
  <c r="W93" i="2"/>
  <c r="Z93" i="2"/>
  <c r="W109" i="2"/>
  <c r="Z109" i="2"/>
  <c r="Z199" i="2"/>
  <c r="W199" i="2"/>
  <c r="W231" i="2"/>
  <c r="Z231" i="2"/>
  <c r="W265" i="2"/>
  <c r="Z265" i="2"/>
  <c r="W213" i="2"/>
  <c r="Z213" i="2"/>
  <c r="W223" i="2"/>
  <c r="Z223" i="2"/>
  <c r="Z144" i="2"/>
  <c r="W144" i="2"/>
  <c r="W165" i="2"/>
  <c r="Z165" i="2"/>
  <c r="W260" i="2"/>
  <c r="Z260" i="2"/>
  <c r="W207" i="2"/>
  <c r="Z207" i="2"/>
  <c r="W104" i="2"/>
  <c r="Z104" i="2"/>
  <c r="W263" i="2"/>
  <c r="Z263" i="2"/>
  <c r="Z183" i="2"/>
  <c r="W183" i="2"/>
  <c r="W145" i="2"/>
  <c r="Z145" i="2"/>
  <c r="W252" i="2"/>
  <c r="Z252" i="2"/>
  <c r="W239" i="2"/>
  <c r="Z239" i="2"/>
  <c r="W176" i="2"/>
  <c r="Z176" i="2"/>
  <c r="W69" i="2"/>
  <c r="Z69" i="2"/>
  <c r="W168" i="2"/>
  <c r="Z168" i="2"/>
  <c r="W228" i="2"/>
  <c r="Z228" i="2"/>
  <c r="W255" i="2"/>
  <c r="Z255" i="2"/>
  <c r="W128" i="2"/>
  <c r="Z128" i="2"/>
  <c r="W94" i="2"/>
  <c r="Z94" i="2"/>
  <c r="W85" i="2"/>
  <c r="Z85" i="2"/>
  <c r="Z268" i="2"/>
  <c r="W268" i="2"/>
  <c r="W101" i="2"/>
  <c r="Z101" i="2"/>
  <c r="W189" i="2"/>
  <c r="Z189" i="2"/>
  <c r="W88" i="2"/>
  <c r="Z88" i="2"/>
  <c r="W112" i="2"/>
  <c r="Z112" i="2"/>
  <c r="W133" i="2"/>
  <c r="Z133" i="2"/>
  <c r="W72" i="2"/>
  <c r="Z72" i="2"/>
  <c r="W229" i="2"/>
  <c r="Z229" i="2"/>
  <c r="W204" i="2"/>
  <c r="Z204" i="2"/>
  <c r="W60" i="2"/>
  <c r="Z60" i="2"/>
  <c r="W80" i="2"/>
  <c r="Z80" i="2"/>
  <c r="W269" i="2"/>
  <c r="Z269" i="2"/>
  <c r="W215" i="2"/>
  <c r="Z215" i="2"/>
  <c r="W236" i="2"/>
  <c r="Z236" i="2"/>
  <c r="W96" i="2"/>
  <c r="Z96" i="2"/>
  <c r="W149" i="2"/>
  <c r="Z149" i="2"/>
  <c r="W277" i="2"/>
  <c r="Z277" i="2"/>
  <c r="W181" i="2"/>
  <c r="Z181" i="2"/>
  <c r="Z175" i="2"/>
  <c r="W175" i="2"/>
  <c r="W266" i="2"/>
  <c r="Z266" i="2"/>
  <c r="Z136" i="2"/>
  <c r="W136" i="2"/>
  <c r="W125" i="2"/>
  <c r="Z125" i="2"/>
  <c r="W141" i="2"/>
  <c r="Z141" i="2"/>
  <c r="W196" i="2"/>
  <c r="Z196" i="2"/>
  <c r="Z247" i="2"/>
  <c r="W247" i="2"/>
  <c r="W120" i="2"/>
  <c r="Z120" i="2"/>
  <c r="Z95" i="2"/>
  <c r="W95" i="2"/>
  <c r="W157" i="2"/>
  <c r="Z157" i="2"/>
  <c r="W62" i="2"/>
  <c r="Z62" i="2"/>
  <c r="Z246" i="2"/>
  <c r="W246" i="2"/>
  <c r="W164" i="2"/>
  <c r="Z164" i="2"/>
  <c r="M52" i="2" l="1"/>
  <c r="P52" i="2"/>
  <c r="M53" i="2"/>
  <c r="P53" i="2"/>
  <c r="M54" i="2"/>
  <c r="P54" i="2"/>
  <c r="M55" i="2"/>
  <c r="P55" i="2"/>
  <c r="M56" i="2"/>
  <c r="P56" i="2"/>
  <c r="I1" i="4"/>
  <c r="H3" i="4"/>
  <c r="H2" i="4"/>
  <c r="I2" i="4" l="1"/>
  <c r="I3" i="4"/>
  <c r="T52" i="2"/>
  <c r="Z52" i="2" s="1"/>
  <c r="T56" i="2"/>
  <c r="Z56" i="2" s="1"/>
  <c r="T54" i="2"/>
  <c r="W54" i="2" s="1"/>
  <c r="T53" i="2"/>
  <c r="W53" i="2" s="1"/>
  <c r="T55" i="2"/>
  <c r="W55" i="2" s="1"/>
  <c r="AA52" i="2"/>
  <c r="AA54" i="2"/>
  <c r="AA56" i="2"/>
  <c r="AA53" i="2"/>
  <c r="AA55" i="2"/>
  <c r="W56" i="2" l="1"/>
  <c r="W52" i="2"/>
  <c r="Z54" i="2"/>
  <c r="Z53" i="2"/>
  <c r="Z55" i="2"/>
  <c r="M29" i="2"/>
  <c r="P29" i="2"/>
  <c r="M30" i="2"/>
  <c r="P30" i="2"/>
  <c r="M31" i="2"/>
  <c r="P31" i="2"/>
  <c r="M32" i="2"/>
  <c r="P32" i="2"/>
  <c r="M33" i="2"/>
  <c r="P33" i="2"/>
  <c r="M34" i="2"/>
  <c r="P34" i="2"/>
  <c r="M35" i="2"/>
  <c r="P35" i="2"/>
  <c r="M36" i="2"/>
  <c r="P36" i="2"/>
  <c r="M37" i="2"/>
  <c r="P37" i="2"/>
  <c r="M38" i="2"/>
  <c r="P38" i="2"/>
  <c r="M39" i="2"/>
  <c r="P39" i="2"/>
  <c r="M40" i="2"/>
  <c r="P40" i="2"/>
  <c r="M41" i="2"/>
  <c r="P41" i="2"/>
  <c r="M42" i="2"/>
  <c r="P42" i="2"/>
  <c r="M43" i="2"/>
  <c r="P43" i="2"/>
  <c r="M44" i="2"/>
  <c r="P44" i="2"/>
  <c r="M45" i="2"/>
  <c r="P45" i="2"/>
  <c r="M46" i="2"/>
  <c r="P46" i="2"/>
  <c r="M47" i="2"/>
  <c r="P47" i="2"/>
  <c r="M48" i="2"/>
  <c r="P48" i="2"/>
  <c r="M49" i="2"/>
  <c r="P49" i="2"/>
  <c r="M50" i="2"/>
  <c r="P50" i="2"/>
  <c r="M51" i="2"/>
  <c r="P51" i="2"/>
  <c r="M57" i="2"/>
  <c r="P57" i="2"/>
  <c r="D2" i="4"/>
  <c r="E2" i="4" s="1"/>
  <c r="D3" i="4"/>
  <c r="E3" i="4" s="1"/>
  <c r="D4" i="4"/>
  <c r="E4" i="4" s="1"/>
  <c r="D5" i="4"/>
  <c r="E5" i="4" s="1"/>
  <c r="D6" i="4"/>
  <c r="E6" i="4" s="1"/>
  <c r="D7" i="4"/>
  <c r="E7" i="4" s="1"/>
  <c r="D8" i="4"/>
  <c r="E8" i="4" s="1"/>
  <c r="D9" i="4"/>
  <c r="E9" i="4" s="1"/>
  <c r="D10" i="4"/>
  <c r="E10" i="4" s="1"/>
  <c r="D11" i="4"/>
  <c r="E11" i="4" s="1"/>
  <c r="D12" i="4"/>
  <c r="E12" i="4" s="1"/>
  <c r="D1" i="4"/>
  <c r="E1" i="4" s="1"/>
  <c r="P28" i="2"/>
  <c r="AA28" i="2" s="1"/>
  <c r="M28" i="2"/>
  <c r="T28" i="2" l="1"/>
  <c r="Z28" i="2" s="1"/>
  <c r="T35" i="2"/>
  <c r="Z35" i="2" s="1"/>
  <c r="AA35" i="2"/>
  <c r="T50" i="2"/>
  <c r="W50" i="2" s="1"/>
  <c r="AA50" i="2"/>
  <c r="T46" i="2"/>
  <c r="Z46" i="2" s="1"/>
  <c r="AA46" i="2"/>
  <c r="T42" i="2"/>
  <c r="W42" i="2" s="1"/>
  <c r="AA42" i="2"/>
  <c r="T38" i="2"/>
  <c r="W38" i="2" s="1"/>
  <c r="AA38" i="2"/>
  <c r="T34" i="2"/>
  <c r="W34" i="2" s="1"/>
  <c r="AA34" i="2"/>
  <c r="T30" i="2"/>
  <c r="W30" i="2" s="1"/>
  <c r="AA30" i="2"/>
  <c r="T43" i="2"/>
  <c r="Z43" i="2" s="1"/>
  <c r="AA43" i="2"/>
  <c r="T49" i="2"/>
  <c r="Z49" i="2" s="1"/>
  <c r="AA49" i="2"/>
  <c r="T45" i="2"/>
  <c r="W45" i="2" s="1"/>
  <c r="AA45" i="2"/>
  <c r="T41" i="2"/>
  <c r="Z41" i="2" s="1"/>
  <c r="AA41" i="2"/>
  <c r="T37" i="2"/>
  <c r="W37" i="2" s="1"/>
  <c r="AA37" i="2"/>
  <c r="T33" i="2"/>
  <c r="W33" i="2" s="1"/>
  <c r="AA33" i="2"/>
  <c r="T29" i="2"/>
  <c r="Z29" i="2" s="1"/>
  <c r="AA29" i="2"/>
  <c r="T51" i="2"/>
  <c r="W51" i="2" s="1"/>
  <c r="AA51" i="2"/>
  <c r="T39" i="2"/>
  <c r="W39" i="2" s="1"/>
  <c r="AA39" i="2"/>
  <c r="T31" i="2"/>
  <c r="W31" i="2" s="1"/>
  <c r="AA31" i="2"/>
  <c r="T47" i="2"/>
  <c r="W47" i="2" s="1"/>
  <c r="AA47" i="2"/>
  <c r="T57" i="2"/>
  <c r="W57" i="2" s="1"/>
  <c r="AA57" i="2"/>
  <c r="T48" i="2"/>
  <c r="Z48" i="2" s="1"/>
  <c r="AA48" i="2"/>
  <c r="T44" i="2"/>
  <c r="AA44" i="2"/>
  <c r="T40" i="2"/>
  <c r="W40" i="2" s="1"/>
  <c r="AA40" i="2"/>
  <c r="T36" i="2"/>
  <c r="W36" i="2" s="1"/>
  <c r="AA36" i="2"/>
  <c r="T32" i="2"/>
  <c r="W32" i="2" s="1"/>
  <c r="AA32" i="2"/>
  <c r="F2" i="4"/>
  <c r="F8" i="4"/>
  <c r="F3" i="4"/>
  <c r="F4" i="4"/>
  <c r="F5" i="4"/>
  <c r="F6" i="4"/>
  <c r="F7" i="4"/>
  <c r="F10" i="4"/>
  <c r="F11" i="4"/>
  <c r="F12" i="4"/>
  <c r="F1" i="4"/>
  <c r="F9" i="4"/>
  <c r="Z44" i="2"/>
  <c r="Z51" i="2" l="1"/>
  <c r="Z36" i="2"/>
  <c r="W43" i="2"/>
  <c r="Z34" i="2"/>
  <c r="Z50" i="2"/>
  <c r="Z42" i="2"/>
  <c r="W35" i="2"/>
  <c r="W48" i="2"/>
  <c r="Z33" i="2"/>
  <c r="W44" i="2"/>
  <c r="Z57" i="2"/>
  <c r="Z32" i="2"/>
  <c r="W41" i="2"/>
  <c r="W49" i="2"/>
  <c r="W46" i="2"/>
  <c r="Z40" i="2"/>
  <c r="Z30" i="2"/>
  <c r="Z38" i="2"/>
  <c r="Z37" i="2"/>
  <c r="Z39" i="2"/>
  <c r="Z31" i="2"/>
  <c r="Z45" i="2"/>
  <c r="W28" i="2"/>
  <c r="Z47" i="2"/>
  <c r="W29" i="2"/>
  <c r="A28" i="2" l="1"/>
  <c r="Z14" i="2"/>
  <c r="W14" i="2"/>
  <c r="AC29" i="2" l="1"/>
  <c r="A29" i="2" s="1"/>
  <c r="AC30" i="2" s="1"/>
  <c r="A4" i="3"/>
  <c r="A2" i="2" s="1"/>
  <c r="B2" i="4"/>
  <c r="B3" i="4" s="1"/>
  <c r="B4" i="4" s="1"/>
  <c r="B5" i="4" s="1"/>
  <c r="B6" i="4" s="1"/>
  <c r="B7" i="4" s="1"/>
  <c r="A30" i="2" l="1"/>
  <c r="A1" i="2"/>
  <c r="A16" i="2" s="1"/>
  <c r="AC31" i="2" l="1"/>
  <c r="A31" i="2" l="1"/>
  <c r="AC32" i="2" l="1"/>
  <c r="A32" i="2" l="1"/>
  <c r="AC33" i="2" l="1"/>
  <c r="A33" i="2" l="1"/>
  <c r="AC34" i="2" l="1"/>
  <c r="A34" i="2" l="1"/>
  <c r="AC35" i="2" l="1"/>
  <c r="A35" i="2" l="1"/>
  <c r="AC36" i="2" l="1"/>
  <c r="A36" i="2"/>
  <c r="AC37" i="2" s="1"/>
  <c r="A37" i="2" l="1"/>
  <c r="AC38" i="2" l="1"/>
  <c r="A38" i="2"/>
  <c r="AC39" i="2" s="1"/>
  <c r="A39" i="2" l="1"/>
  <c r="AC40" i="2" l="1"/>
  <c r="A40" i="2"/>
  <c r="AC41" i="2" l="1"/>
  <c r="A41" i="2"/>
  <c r="AC42" i="2" l="1"/>
  <c r="A42" i="2"/>
  <c r="AC43" i="2" l="1"/>
  <c r="A43" i="2"/>
  <c r="AC44" i="2" l="1"/>
  <c r="A44" i="2"/>
  <c r="AC45" i="2" s="1"/>
  <c r="A45" i="2" l="1"/>
  <c r="AC46" i="2" s="1"/>
  <c r="A46" i="2" l="1"/>
  <c r="AC47" i="2" s="1"/>
  <c r="A47" i="2" l="1"/>
  <c r="AC48" i="2" s="1"/>
  <c r="A48" i="2" l="1"/>
  <c r="AC49" i="2" s="1"/>
  <c r="A49" i="2" l="1"/>
  <c r="AC50" i="2" s="1"/>
  <c r="A50" i="2" l="1"/>
  <c r="AC51" i="2" s="1"/>
  <c r="A51" i="2" l="1"/>
  <c r="AC52" i="2" s="1"/>
  <c r="A52" i="2" l="1"/>
  <c r="AC53" i="2" s="1"/>
  <c r="A53" i="2" l="1"/>
  <c r="AC54" i="2" s="1"/>
  <c r="A54" i="2" l="1"/>
  <c r="AC55" i="2" s="1"/>
  <c r="A55" i="2" l="1"/>
  <c r="AC56" i="2" s="1"/>
  <c r="A56" i="2" l="1"/>
  <c r="AC57" i="2" s="1"/>
  <c r="A57" i="2" l="1"/>
  <c r="AC58" i="2" s="1"/>
  <c r="A58" i="2" l="1"/>
  <c r="AC59" i="2" s="1"/>
  <c r="A59" i="2" l="1"/>
  <c r="AC60" i="2" s="1"/>
  <c r="A60" i="2" l="1"/>
  <c r="AC61" i="2" s="1"/>
  <c r="A61" i="2" l="1"/>
  <c r="AC62" i="2" s="1"/>
  <c r="A62" i="2" l="1"/>
  <c r="AC63" i="2" s="1"/>
  <c r="A63" i="2" l="1"/>
  <c r="AC64" i="2" s="1"/>
  <c r="A64" i="2" l="1"/>
  <c r="AC65" i="2" s="1"/>
  <c r="A65" i="2" l="1"/>
  <c r="AC66" i="2" s="1"/>
  <c r="A66" i="2" l="1"/>
  <c r="AC67" i="2" s="1"/>
  <c r="A67" i="2" l="1"/>
  <c r="AC68" i="2" s="1"/>
  <c r="A68" i="2" l="1"/>
  <c r="AC69" i="2" s="1"/>
  <c r="A69" i="2" l="1"/>
  <c r="AC70" i="2" s="1"/>
  <c r="A70" i="2" l="1"/>
  <c r="AC71" i="2" s="1"/>
  <c r="A71" i="2" l="1"/>
  <c r="AC72" i="2" s="1"/>
  <c r="A72" i="2" l="1"/>
  <c r="AC73" i="2" s="1"/>
  <c r="A73" i="2" l="1"/>
  <c r="AC74" i="2" s="1"/>
  <c r="A74" i="2" l="1"/>
  <c r="AC75" i="2" s="1"/>
  <c r="A75" i="2" l="1"/>
  <c r="AC76" i="2" s="1"/>
  <c r="A76" i="2" l="1"/>
  <c r="AC77" i="2" s="1"/>
  <c r="A77" i="2" l="1"/>
  <c r="AC78" i="2" s="1"/>
  <c r="A78" i="2" l="1"/>
  <c r="AC79" i="2" s="1"/>
  <c r="A79" i="2" l="1"/>
  <c r="AC80" i="2" s="1"/>
  <c r="A80" i="2" l="1"/>
  <c r="AC81" i="2" s="1"/>
  <c r="A81" i="2" l="1"/>
  <c r="AC82" i="2" s="1"/>
  <c r="A82" i="2" l="1"/>
  <c r="AC83" i="2" s="1"/>
  <c r="A83" i="2" l="1"/>
  <c r="AC84" i="2" s="1"/>
  <c r="A84" i="2" l="1"/>
  <c r="AC85" i="2" s="1"/>
  <c r="A85" i="2" l="1"/>
  <c r="AC86" i="2" s="1"/>
  <c r="A86" i="2" l="1"/>
  <c r="AC87" i="2" s="1"/>
  <c r="A87" i="2" l="1"/>
  <c r="AC88" i="2" s="1"/>
  <c r="A88" i="2" l="1"/>
  <c r="AC89" i="2" s="1"/>
  <c r="A89" i="2" l="1"/>
  <c r="AC90" i="2" s="1"/>
  <c r="A90" i="2" l="1"/>
  <c r="AC91" i="2" s="1"/>
  <c r="A91" i="2" l="1"/>
  <c r="AC92" i="2" s="1"/>
  <c r="A92" i="2" l="1"/>
  <c r="AC93" i="2" s="1"/>
  <c r="A93" i="2" l="1"/>
  <c r="AC94" i="2" s="1"/>
  <c r="A94" i="2" l="1"/>
  <c r="AC95" i="2" s="1"/>
  <c r="A95" i="2" l="1"/>
  <c r="AC96" i="2" s="1"/>
  <c r="A96" i="2" l="1"/>
  <c r="AC97" i="2" s="1"/>
  <c r="A97" i="2" l="1"/>
  <c r="AC98" i="2" s="1"/>
  <c r="A98" i="2" l="1"/>
  <c r="AC99" i="2" s="1"/>
  <c r="A99" i="2" l="1"/>
  <c r="AC100" i="2" s="1"/>
  <c r="A100" i="2" l="1"/>
  <c r="AC101" i="2" s="1"/>
  <c r="A101" i="2" l="1"/>
  <c r="AC102" i="2" s="1"/>
  <c r="A102" i="2" l="1"/>
  <c r="AC103" i="2" s="1"/>
  <c r="A103" i="2" l="1"/>
  <c r="AC104" i="2" s="1"/>
  <c r="A104" i="2" l="1"/>
  <c r="AC105" i="2" s="1"/>
  <c r="A105" i="2" l="1"/>
  <c r="AC106" i="2" s="1"/>
  <c r="A106" i="2" l="1"/>
  <c r="AC107" i="2" s="1"/>
  <c r="A107" i="2" l="1"/>
  <c r="AC108" i="2" s="1"/>
  <c r="A108" i="2" l="1"/>
  <c r="AC109" i="2" s="1"/>
  <c r="A109" i="2" l="1"/>
  <c r="AC110" i="2" s="1"/>
  <c r="A110" i="2" l="1"/>
  <c r="AC111" i="2" s="1"/>
  <c r="A111" i="2" l="1"/>
  <c r="AC112" i="2" s="1"/>
  <c r="A112" i="2" l="1"/>
  <c r="AC113" i="2" s="1"/>
  <c r="A113" i="2" l="1"/>
  <c r="AC114" i="2" s="1"/>
  <c r="A114" i="2" l="1"/>
  <c r="AC115" i="2" s="1"/>
  <c r="A115" i="2" l="1"/>
  <c r="AC116" i="2" s="1"/>
  <c r="A116" i="2" l="1"/>
  <c r="AC117" i="2" s="1"/>
  <c r="A117" i="2" l="1"/>
  <c r="AC118" i="2" s="1"/>
  <c r="A118" i="2" l="1"/>
  <c r="AC119" i="2" s="1"/>
  <c r="A119" i="2" l="1"/>
  <c r="AC120" i="2" s="1"/>
  <c r="A120" i="2" l="1"/>
  <c r="AC121" i="2" s="1"/>
  <c r="A121" i="2" l="1"/>
  <c r="AC122" i="2" s="1"/>
  <c r="A122" i="2" l="1"/>
  <c r="AC123" i="2" s="1"/>
  <c r="A123" i="2" l="1"/>
  <c r="AC124" i="2" s="1"/>
  <c r="A124" i="2" l="1"/>
  <c r="AC125" i="2" s="1"/>
  <c r="A125" i="2" l="1"/>
  <c r="AC126" i="2" s="1"/>
  <c r="A126" i="2" l="1"/>
  <c r="AC127" i="2" s="1"/>
  <c r="A127" i="2" l="1"/>
  <c r="AC128" i="2" s="1"/>
  <c r="A128" i="2" l="1"/>
  <c r="AC129" i="2" s="1"/>
  <c r="A129" i="2" l="1"/>
  <c r="AC130" i="2" s="1"/>
  <c r="A130" i="2" l="1"/>
  <c r="AC131" i="2" s="1"/>
  <c r="A131" i="2" l="1"/>
  <c r="AC132" i="2" s="1"/>
  <c r="A132" i="2" l="1"/>
  <c r="AC133" i="2" s="1"/>
  <c r="A133" i="2" l="1"/>
  <c r="AC134" i="2" s="1"/>
  <c r="A134" i="2" l="1"/>
  <c r="AC135" i="2" s="1"/>
  <c r="A135" i="2" l="1"/>
  <c r="AC136" i="2" s="1"/>
  <c r="A136" i="2" l="1"/>
  <c r="AC137" i="2" s="1"/>
  <c r="A137" i="2" l="1"/>
  <c r="AC138" i="2" s="1"/>
  <c r="A138" i="2" l="1"/>
  <c r="AC139" i="2" s="1"/>
  <c r="A139" i="2" l="1"/>
  <c r="AC140" i="2" l="1"/>
  <c r="A140" i="2" l="1"/>
  <c r="AC141" i="2" s="1"/>
  <c r="A141" i="2" l="1"/>
  <c r="AC142" i="2" s="1"/>
  <c r="A142" i="2" l="1"/>
  <c r="AC143" i="2" s="1"/>
  <c r="A143" i="2" l="1"/>
  <c r="AC144" i="2" s="1"/>
  <c r="A144" i="2" l="1"/>
  <c r="AC145" i="2" s="1"/>
  <c r="A145" i="2" l="1"/>
  <c r="AC146" i="2" s="1"/>
  <c r="A146" i="2" l="1"/>
  <c r="AC147" i="2" s="1"/>
  <c r="A147" i="2" l="1"/>
  <c r="AC148" i="2" s="1"/>
  <c r="A148" i="2" l="1"/>
  <c r="AC149" i="2" s="1"/>
  <c r="A149" i="2" l="1"/>
  <c r="AC150" i="2" s="1"/>
  <c r="A150" i="2" l="1"/>
  <c r="AC151" i="2" s="1"/>
  <c r="A151" i="2" l="1"/>
  <c r="AC152" i="2" s="1"/>
  <c r="A152" i="2" l="1"/>
  <c r="AC153" i="2" s="1"/>
  <c r="A153" i="2" l="1"/>
  <c r="AC154" i="2" s="1"/>
  <c r="A154" i="2" l="1"/>
  <c r="AC155" i="2" s="1"/>
  <c r="A155" i="2" l="1"/>
  <c r="AC156" i="2" s="1"/>
  <c r="A156" i="2" l="1"/>
  <c r="AC157" i="2" s="1"/>
  <c r="A157" i="2" l="1"/>
  <c r="AC158" i="2" s="1"/>
  <c r="A158" i="2" l="1"/>
  <c r="AC159" i="2" s="1"/>
  <c r="A159" i="2" l="1"/>
  <c r="AC160" i="2" s="1"/>
  <c r="A160" i="2" l="1"/>
  <c r="AC161" i="2" s="1"/>
  <c r="A161" i="2" l="1"/>
  <c r="AC162" i="2" s="1"/>
  <c r="A162" i="2" l="1"/>
  <c r="AC163" i="2" s="1"/>
  <c r="A163" i="2" l="1"/>
  <c r="AC164" i="2" s="1"/>
  <c r="A164" i="2" l="1"/>
  <c r="AC165" i="2" s="1"/>
  <c r="A165" i="2" l="1"/>
  <c r="AC166" i="2" s="1"/>
  <c r="A166" i="2" l="1"/>
  <c r="AC167" i="2" s="1"/>
  <c r="A167" i="2" l="1"/>
  <c r="AC168" i="2" s="1"/>
  <c r="A168" i="2" l="1"/>
  <c r="AC169" i="2" s="1"/>
  <c r="A169" i="2" l="1"/>
  <c r="AC170" i="2" s="1"/>
  <c r="A170" i="2" l="1"/>
  <c r="AC171" i="2" s="1"/>
  <c r="A171" i="2" l="1"/>
  <c r="AC172" i="2" s="1"/>
  <c r="A172" i="2" l="1"/>
  <c r="AC173" i="2" s="1"/>
  <c r="A173" i="2" l="1"/>
  <c r="AC174" i="2" s="1"/>
  <c r="A174" i="2" l="1"/>
  <c r="AC175" i="2" s="1"/>
  <c r="A175" i="2" l="1"/>
  <c r="AC176" i="2" s="1"/>
  <c r="A176" i="2" l="1"/>
  <c r="AC177" i="2" s="1"/>
  <c r="A177" i="2" l="1"/>
  <c r="AC178" i="2" s="1"/>
  <c r="A178" i="2" l="1"/>
  <c r="AC179" i="2" s="1"/>
  <c r="A179" i="2" l="1"/>
  <c r="AC180" i="2" s="1"/>
  <c r="A180" i="2" l="1"/>
  <c r="AC181" i="2" s="1"/>
  <c r="A181" i="2" l="1"/>
  <c r="AC182" i="2" s="1"/>
  <c r="A182" i="2" l="1"/>
  <c r="AC183" i="2" s="1"/>
  <c r="A183" i="2" l="1"/>
  <c r="AC184" i="2" s="1"/>
  <c r="A184" i="2" l="1"/>
  <c r="AC185" i="2" s="1"/>
  <c r="A185" i="2" l="1"/>
  <c r="AC186" i="2" s="1"/>
  <c r="A186" i="2" l="1"/>
  <c r="AC187" i="2" s="1"/>
  <c r="A187" i="2" l="1"/>
  <c r="AC188" i="2" s="1"/>
  <c r="A188" i="2" l="1"/>
  <c r="AC189" i="2" s="1"/>
  <c r="A189" i="2" l="1"/>
  <c r="AC190" i="2" s="1"/>
  <c r="A190" i="2" l="1"/>
  <c r="AC191" i="2" s="1"/>
  <c r="A191" i="2" l="1"/>
  <c r="AC192" i="2" s="1"/>
  <c r="A192" i="2" l="1"/>
  <c r="AC193" i="2" s="1"/>
  <c r="A193" i="2" l="1"/>
  <c r="AC194" i="2" s="1"/>
  <c r="A194" i="2" l="1"/>
  <c r="AC195" i="2" s="1"/>
  <c r="A195" i="2" l="1"/>
  <c r="AC196" i="2" s="1"/>
  <c r="A196" i="2" l="1"/>
  <c r="AC197" i="2" s="1"/>
  <c r="A197" i="2" l="1"/>
  <c r="AC198" i="2" s="1"/>
  <c r="A198" i="2" l="1"/>
  <c r="AC199" i="2" s="1"/>
  <c r="A199" i="2" l="1"/>
  <c r="AC200" i="2" s="1"/>
  <c r="A200" i="2" l="1"/>
  <c r="AC201" i="2" s="1"/>
  <c r="A201" i="2" l="1"/>
  <c r="AC202" i="2" s="1"/>
  <c r="A202" i="2" l="1"/>
  <c r="AC203" i="2" s="1"/>
  <c r="A203" i="2" l="1"/>
  <c r="AC204" i="2" s="1"/>
  <c r="A204" i="2" l="1"/>
  <c r="AC205" i="2" s="1"/>
  <c r="A205" i="2" l="1"/>
  <c r="AC206" i="2" s="1"/>
  <c r="A206" i="2" l="1"/>
  <c r="AC207" i="2" s="1"/>
  <c r="A207" i="2" l="1"/>
  <c r="AC208" i="2" s="1"/>
  <c r="A208" i="2" l="1"/>
  <c r="AC209" i="2" s="1"/>
  <c r="A209" i="2" l="1"/>
  <c r="AC210" i="2" s="1"/>
  <c r="A210" i="2" l="1"/>
  <c r="AC211" i="2" s="1"/>
  <c r="A211" i="2" l="1"/>
  <c r="AC212" i="2" s="1"/>
  <c r="A212" i="2" l="1"/>
  <c r="AC213" i="2" s="1"/>
  <c r="A213" i="2" l="1"/>
  <c r="AC214" i="2" s="1"/>
  <c r="A214" i="2" l="1"/>
  <c r="AC215" i="2" s="1"/>
  <c r="A215" i="2" l="1"/>
  <c r="AC216" i="2" s="1"/>
  <c r="A216" i="2" l="1"/>
  <c r="AC217" i="2" s="1"/>
  <c r="A217" i="2" l="1"/>
  <c r="AC218" i="2" s="1"/>
  <c r="A218" i="2" l="1"/>
  <c r="AC219" i="2" s="1"/>
  <c r="A219" i="2" l="1"/>
  <c r="AC220" i="2" s="1"/>
  <c r="A220" i="2" l="1"/>
  <c r="AC221" i="2" s="1"/>
  <c r="A221" i="2" l="1"/>
  <c r="AC222" i="2" s="1"/>
  <c r="A222" i="2" l="1"/>
  <c r="AC223" i="2" s="1"/>
  <c r="A223" i="2" l="1"/>
  <c r="AC224" i="2" s="1"/>
  <c r="A224" i="2" l="1"/>
  <c r="AC225" i="2" s="1"/>
  <c r="A225" i="2" l="1"/>
  <c r="AC226" i="2" s="1"/>
  <c r="A226" i="2" l="1"/>
  <c r="AC227" i="2" s="1"/>
  <c r="A227" i="2" l="1"/>
  <c r="AC228" i="2" s="1"/>
  <c r="A228" i="2" l="1"/>
  <c r="AC229" i="2" s="1"/>
  <c r="A229" i="2" l="1"/>
  <c r="AC230" i="2" s="1"/>
  <c r="A230" i="2" l="1"/>
  <c r="AC231" i="2" s="1"/>
  <c r="A231" i="2" l="1"/>
  <c r="AC232" i="2" s="1"/>
  <c r="A232" i="2" l="1"/>
  <c r="AC233" i="2" s="1"/>
  <c r="A233" i="2" l="1"/>
  <c r="AC234" i="2" s="1"/>
  <c r="A234" i="2" l="1"/>
  <c r="AC235" i="2" s="1"/>
  <c r="A235" i="2" l="1"/>
  <c r="AC236" i="2" s="1"/>
  <c r="A236" i="2" l="1"/>
  <c r="AC237" i="2" s="1"/>
  <c r="A237" i="2" l="1"/>
  <c r="AC238" i="2" s="1"/>
  <c r="A238" i="2" l="1"/>
  <c r="AC239" i="2" s="1"/>
  <c r="A239" i="2" l="1"/>
  <c r="AC240" i="2" s="1"/>
  <c r="A240" i="2" l="1"/>
  <c r="AC241" i="2" s="1"/>
  <c r="A241" i="2" l="1"/>
  <c r="AC242" i="2" s="1"/>
  <c r="A242" i="2" l="1"/>
  <c r="AC243" i="2" s="1"/>
  <c r="A243" i="2" l="1"/>
  <c r="AC244" i="2" l="1"/>
  <c r="A244" i="2" l="1"/>
  <c r="AC245" i="2" s="1"/>
  <c r="A245" i="2" l="1"/>
  <c r="AC246" i="2" s="1"/>
  <c r="A246" i="2" l="1"/>
  <c r="AC247" i="2" s="1"/>
  <c r="A247" i="2" l="1"/>
  <c r="AC248" i="2" s="1"/>
  <c r="A248" i="2" l="1"/>
  <c r="AC249" i="2" s="1"/>
  <c r="A249" i="2" l="1"/>
  <c r="AC250" i="2" s="1"/>
  <c r="A250" i="2" l="1"/>
  <c r="AC251" i="2" s="1"/>
  <c r="A251" i="2" l="1"/>
  <c r="AC252" i="2" s="1"/>
  <c r="A252" i="2" l="1"/>
  <c r="AC253" i="2" s="1"/>
  <c r="A253" i="2" l="1"/>
  <c r="AC254" i="2" s="1"/>
  <c r="A254" i="2" l="1"/>
  <c r="AC255" i="2" s="1"/>
  <c r="A255" i="2" l="1"/>
  <c r="AC256" i="2" s="1"/>
  <c r="A256" i="2" l="1"/>
  <c r="AC257" i="2" s="1"/>
  <c r="A257" i="2" l="1"/>
  <c r="AC258" i="2" s="1"/>
  <c r="A258" i="2" l="1"/>
  <c r="AC259" i="2" s="1"/>
  <c r="A259" i="2" l="1"/>
  <c r="AC260" i="2" s="1"/>
  <c r="A260" i="2" l="1"/>
  <c r="AC261" i="2" l="1"/>
  <c r="A261" i="2" l="1"/>
  <c r="AC262" i="2" s="1"/>
  <c r="A262" i="2" l="1"/>
  <c r="AC263" i="2" s="1"/>
  <c r="A263" i="2" l="1"/>
  <c r="AC264" i="2" s="1"/>
  <c r="A264" i="2" l="1"/>
  <c r="AC265" i="2" s="1"/>
  <c r="A265" i="2" l="1"/>
  <c r="AC266" i="2" s="1"/>
  <c r="A266" i="2" l="1"/>
  <c r="AC267" i="2" s="1"/>
  <c r="A267" i="2" l="1"/>
  <c r="AC268" i="2" s="1"/>
  <c r="A268" i="2" l="1"/>
  <c r="AC269" i="2" s="1"/>
  <c r="A269" i="2" l="1"/>
  <c r="AC270" i="2" l="1"/>
  <c r="A270" i="2" l="1"/>
  <c r="AC271" i="2" s="1"/>
  <c r="A271" i="2" l="1"/>
  <c r="AC272" i="2" s="1"/>
  <c r="A272" i="2" l="1"/>
  <c r="AC273" i="2" s="1"/>
  <c r="A273" i="2" l="1"/>
  <c r="AC274" i="2" l="1"/>
  <c r="A274" i="2" l="1"/>
  <c r="AC275" i="2" s="1"/>
  <c r="A275" i="2" l="1"/>
  <c r="AC276" i="2" l="1"/>
  <c r="A276" i="2" l="1"/>
  <c r="AA1" i="2" l="1"/>
  <c r="AC277" i="2"/>
  <c r="A277" i="2" s="1"/>
  <c r="D3" i="6" l="1"/>
  <c r="D5" i="6"/>
  <c r="D4" i="6"/>
  <c r="D117" i="6"/>
  <c r="D224" i="6"/>
  <c r="D184" i="6"/>
  <c r="D452" i="6"/>
  <c r="D414" i="6"/>
  <c r="D319" i="6"/>
  <c r="D333" i="6"/>
  <c r="D299" i="6"/>
  <c r="D140" i="6"/>
  <c r="D234" i="6"/>
  <c r="D168" i="6"/>
  <c r="D141" i="6"/>
  <c r="D49" i="6"/>
  <c r="D413" i="6"/>
  <c r="D459" i="6"/>
  <c r="D112" i="6"/>
  <c r="D276" i="6"/>
  <c r="D155" i="6"/>
  <c r="D211" i="6"/>
  <c r="D380" i="6"/>
  <c r="D486" i="6"/>
  <c r="D404" i="6"/>
  <c r="D316" i="6"/>
  <c r="D426" i="6"/>
  <c r="D128" i="6"/>
  <c r="D385" i="6"/>
  <c r="D215" i="6"/>
  <c r="D220" i="6"/>
  <c r="D304" i="6"/>
  <c r="D76" i="6"/>
  <c r="D7" i="6"/>
  <c r="D197" i="6"/>
  <c r="D253" i="6"/>
  <c r="D206" i="6"/>
  <c r="D454" i="6"/>
  <c r="D483" i="6"/>
  <c r="D461" i="6"/>
  <c r="D501" i="6"/>
  <c r="D111" i="6"/>
  <c r="D12" i="6"/>
  <c r="D312" i="6"/>
  <c r="D208" i="6"/>
  <c r="D462" i="6"/>
  <c r="D135" i="6"/>
  <c r="D114" i="6"/>
  <c r="D192" i="6"/>
  <c r="D79" i="6"/>
  <c r="D262" i="6"/>
  <c r="D313" i="6"/>
  <c r="D90" i="6"/>
  <c r="D84" i="6"/>
  <c r="D228" i="6"/>
  <c r="D401" i="6"/>
  <c r="D243" i="6"/>
  <c r="D337" i="6"/>
  <c r="D439" i="6"/>
  <c r="D138" i="6"/>
  <c r="D360" i="6"/>
  <c r="D477" i="6"/>
  <c r="D450" i="6"/>
  <c r="D183" i="6"/>
  <c r="D105" i="6"/>
  <c r="D130" i="6"/>
  <c r="D34" i="6"/>
  <c r="D275" i="6"/>
  <c r="D302" i="6"/>
  <c r="D395" i="6"/>
  <c r="D394" i="6"/>
  <c r="D489" i="6"/>
  <c r="D369" i="6"/>
  <c r="D89" i="6"/>
  <c r="D167" i="6"/>
  <c r="D256" i="6"/>
  <c r="D207" i="6"/>
  <c r="D491" i="6"/>
  <c r="D30" i="6"/>
  <c r="D47" i="6"/>
  <c r="D83" i="6"/>
  <c r="D57" i="6"/>
  <c r="D267" i="6"/>
  <c r="D378" i="6"/>
  <c r="D179" i="6"/>
  <c r="D484" i="6"/>
  <c r="D152" i="6"/>
  <c r="D343" i="6"/>
  <c r="D396" i="6"/>
  <c r="D162" i="6"/>
  <c r="D146" i="6"/>
  <c r="D344" i="6"/>
  <c r="D301" i="6"/>
  <c r="D294" i="6"/>
  <c r="D73" i="6"/>
  <c r="D15" i="6"/>
  <c r="D193" i="6"/>
  <c r="D147" i="6"/>
  <c r="D290" i="6"/>
  <c r="D122" i="6"/>
  <c r="D448" i="6"/>
  <c r="D430" i="6"/>
  <c r="D433" i="6"/>
  <c r="D195" i="6"/>
  <c r="D77" i="6"/>
  <c r="D296" i="6"/>
  <c r="D144" i="6"/>
  <c r="D18" i="6"/>
  <c r="D159" i="6"/>
  <c r="D318" i="6"/>
  <c r="D444" i="6"/>
  <c r="D469" i="6"/>
  <c r="D475" i="6"/>
  <c r="D434" i="6"/>
  <c r="D310" i="6"/>
  <c r="D91" i="6"/>
  <c r="D289" i="6"/>
  <c r="D314" i="6"/>
  <c r="D421" i="6"/>
  <c r="D386" i="6"/>
  <c r="D435" i="6"/>
  <c r="D11" i="6"/>
  <c r="D100" i="6"/>
  <c r="D359" i="6"/>
  <c r="D481" i="6"/>
  <c r="D303" i="6"/>
  <c r="D37" i="6"/>
  <c r="D103" i="6"/>
  <c r="D149" i="6"/>
  <c r="D340" i="6"/>
  <c r="D423" i="6"/>
  <c r="D376" i="6"/>
  <c r="D39" i="6"/>
  <c r="D273" i="6"/>
  <c r="D24" i="6"/>
  <c r="D180" i="6"/>
  <c r="D285" i="6"/>
  <c r="D393" i="6"/>
  <c r="D142" i="6"/>
  <c r="D38" i="6"/>
  <c r="D95" i="6"/>
  <c r="D61" i="6"/>
  <c r="D178" i="6"/>
  <c r="D107" i="6"/>
  <c r="D233" i="6"/>
  <c r="D449" i="6"/>
  <c r="D246" i="6"/>
  <c r="D26" i="6"/>
  <c r="D59" i="6"/>
  <c r="D8" i="6"/>
  <c r="D106" i="6"/>
  <c r="D181" i="6"/>
  <c r="D151" i="6"/>
  <c r="D356" i="6"/>
  <c r="D480" i="6"/>
  <c r="D132" i="6"/>
  <c r="D497" i="6"/>
  <c r="D104" i="6"/>
  <c r="D139" i="6"/>
  <c r="D311" i="6"/>
  <c r="D487" i="6"/>
  <c r="D409" i="6"/>
  <c r="D323" i="6"/>
  <c r="D241" i="6"/>
  <c r="D498" i="6"/>
  <c r="D56" i="6"/>
  <c r="D190" i="6"/>
  <c r="D102" i="6"/>
  <c r="D64" i="6"/>
  <c r="D156" i="6"/>
  <c r="D329" i="6"/>
  <c r="D440" i="6"/>
  <c r="D115" i="6"/>
  <c r="D383" i="6"/>
  <c r="D419" i="6"/>
  <c r="D23" i="6"/>
  <c r="D97" i="6"/>
  <c r="D125" i="6"/>
  <c r="D295" i="6"/>
  <c r="D455" i="6"/>
  <c r="D35" i="6"/>
  <c r="D493" i="6"/>
  <c r="D21" i="6"/>
  <c r="D87" i="6"/>
  <c r="D202" i="6"/>
  <c r="D204" i="6"/>
  <c r="D428" i="6"/>
  <c r="D46" i="6"/>
  <c r="D85" i="6"/>
  <c r="D101" i="6"/>
  <c r="D366" i="6"/>
  <c r="D336" i="6"/>
  <c r="D40" i="6"/>
  <c r="D54" i="6"/>
  <c r="D186" i="6"/>
  <c r="D163" i="6"/>
  <c r="D252" i="6"/>
  <c r="D372" i="6"/>
  <c r="D365" i="6"/>
  <c r="D210" i="6"/>
  <c r="D173" i="6"/>
  <c r="D69" i="6"/>
  <c r="D124" i="6"/>
  <c r="D274" i="6"/>
  <c r="D287" i="6"/>
  <c r="D254" i="6"/>
  <c r="D463" i="6"/>
  <c r="D429" i="6"/>
  <c r="D51" i="6"/>
  <c r="D362" i="6"/>
  <c r="D9" i="6"/>
  <c r="D277" i="6"/>
  <c r="D196" i="6"/>
  <c r="D278" i="6"/>
  <c r="D339" i="6"/>
  <c r="D427" i="6"/>
  <c r="D417" i="6"/>
  <c r="D170" i="6"/>
  <c r="D71" i="6"/>
  <c r="D98" i="6"/>
  <c r="D137" i="6"/>
  <c r="D377" i="6"/>
  <c r="D373" i="6"/>
  <c r="D129" i="6"/>
  <c r="D471" i="6"/>
  <c r="D108" i="6"/>
  <c r="D110" i="6"/>
  <c r="D200" i="6"/>
  <c r="D260" i="6"/>
  <c r="D308" i="6"/>
  <c r="D158" i="6"/>
  <c r="D384" i="6"/>
  <c r="D422" i="6"/>
  <c r="D446" i="6"/>
  <c r="D335" i="6"/>
  <c r="D16" i="6"/>
  <c r="D55" i="6"/>
  <c r="D182" i="6"/>
  <c r="D63" i="6"/>
  <c r="D88" i="6"/>
  <c r="D397" i="6"/>
  <c r="D81" i="6"/>
  <c r="D6" i="6"/>
  <c r="D10" i="6"/>
  <c r="D232" i="6"/>
  <c r="D123" i="6"/>
  <c r="D279" i="6"/>
  <c r="D338" i="6"/>
  <c r="D22" i="6"/>
  <c r="D165" i="6"/>
  <c r="D82" i="6"/>
  <c r="D479" i="6"/>
  <c r="D222" i="6"/>
  <c r="D239" i="6"/>
  <c r="D134" i="6"/>
  <c r="D363" i="6"/>
  <c r="D361" i="6"/>
  <c r="D345" i="6"/>
  <c r="D367" i="6"/>
  <c r="D48" i="6"/>
  <c r="D265" i="6"/>
  <c r="D164" i="6"/>
  <c r="D133" i="6"/>
  <c r="D264" i="6"/>
  <c r="D226" i="6"/>
  <c r="D415" i="6"/>
  <c r="D60" i="6"/>
  <c r="D113" i="6"/>
  <c r="D92" i="6"/>
  <c r="D157" i="6"/>
  <c r="D292" i="6"/>
  <c r="D411" i="6"/>
  <c r="D447" i="6"/>
  <c r="D425" i="6"/>
  <c r="D348" i="6"/>
  <c r="D78" i="6"/>
  <c r="D238" i="6"/>
  <c r="D230" i="6"/>
  <c r="D389" i="6"/>
  <c r="D70" i="6"/>
  <c r="D453" i="6"/>
  <c r="D236" i="6"/>
  <c r="D460" i="6"/>
  <c r="D65" i="6"/>
  <c r="D424" i="6"/>
  <c r="D221" i="6"/>
  <c r="D62" i="6"/>
  <c r="D412" i="6"/>
  <c r="D27" i="6"/>
  <c r="D58" i="6"/>
  <c r="D315" i="6"/>
  <c r="D392" i="6"/>
  <c r="D478" i="6"/>
  <c r="D406" i="6"/>
  <c r="D257" i="6"/>
  <c r="D136" i="6"/>
  <c r="D148" i="6"/>
  <c r="D229" i="6"/>
  <c r="D381" i="6"/>
  <c r="D53" i="6"/>
  <c r="D80" i="6"/>
  <c r="D67" i="6"/>
  <c r="D150" i="6"/>
  <c r="D352" i="6"/>
  <c r="D410" i="6"/>
  <c r="D266" i="6"/>
  <c r="D300" i="6"/>
  <c r="D52" i="6"/>
  <c r="D42" i="6"/>
  <c r="D270" i="6"/>
  <c r="D370" i="6"/>
  <c r="D326" i="6"/>
  <c r="D468" i="6"/>
  <c r="D240" i="6"/>
  <c r="D248" i="6"/>
  <c r="D263" i="6"/>
  <c r="D499" i="6"/>
  <c r="D317" i="6"/>
  <c r="D218" i="6"/>
  <c r="D390" i="6"/>
  <c r="D68" i="6"/>
  <c r="D174" i="6"/>
  <c r="D213" i="6"/>
  <c r="D143" i="6"/>
  <c r="D288" i="6"/>
  <c r="D191" i="6"/>
  <c r="D328" i="6"/>
  <c r="D25" i="6"/>
  <c r="D188" i="6"/>
  <c r="D216" i="6"/>
  <c r="D223" i="6"/>
  <c r="D321" i="6"/>
  <c r="D131" i="6"/>
  <c r="D353" i="6"/>
  <c r="D225" i="6"/>
  <c r="D28" i="6"/>
  <c r="D177" i="6"/>
  <c r="D116" i="6"/>
  <c r="D347" i="6"/>
  <c r="D403" i="6"/>
  <c r="D375" i="6"/>
  <c r="D357" i="6"/>
  <c r="D445" i="6"/>
  <c r="D154" i="6"/>
  <c r="D199" i="6"/>
  <c r="D342" i="6"/>
  <c r="D306" i="6"/>
  <c r="D50" i="6"/>
  <c r="D281" i="6"/>
  <c r="D284" i="6"/>
  <c r="D438" i="6"/>
  <c r="D494" i="6"/>
  <c r="D322" i="6"/>
  <c r="D251" i="6"/>
  <c r="D17" i="6"/>
  <c r="D355" i="6"/>
  <c r="D457" i="6"/>
  <c r="D399" i="6"/>
  <c r="D482" i="6"/>
  <c r="D436" i="6"/>
  <c r="D127" i="6"/>
  <c r="D258" i="6"/>
  <c r="D320" i="6"/>
  <c r="D354" i="6"/>
  <c r="D418" i="6"/>
  <c r="D464" i="6"/>
  <c r="D20" i="6"/>
  <c r="D160" i="6"/>
  <c r="D75" i="6"/>
  <c r="D187" i="6"/>
  <c r="D227" i="6"/>
  <c r="D398" i="6"/>
  <c r="D94" i="6"/>
  <c r="D271" i="6"/>
  <c r="D247" i="6"/>
  <c r="D244" i="6"/>
  <c r="D330" i="6"/>
  <c r="D443" i="6"/>
  <c r="D327" i="6"/>
  <c r="D472" i="6"/>
  <c r="D33" i="6"/>
  <c r="D96" i="6"/>
  <c r="D242" i="6"/>
  <c r="D269" i="6"/>
  <c r="D374" i="6"/>
  <c r="D31" i="6"/>
  <c r="D492" i="6"/>
  <c r="D169" i="6"/>
  <c r="D298" i="6"/>
  <c r="D331" i="6"/>
  <c r="D249" i="6"/>
  <c r="D194" i="6"/>
  <c r="D456" i="6"/>
  <c r="D245" i="6"/>
  <c r="D442" i="6"/>
  <c r="D495" i="6"/>
  <c r="D470" i="6"/>
  <c r="D205" i="6"/>
  <c r="D86" i="6"/>
  <c r="D280" i="6"/>
  <c r="D408" i="6"/>
  <c r="D45" i="6"/>
  <c r="D14" i="6"/>
  <c r="D282" i="6"/>
  <c r="D391" i="6"/>
  <c r="D291" i="6"/>
  <c r="D121" i="6"/>
  <c r="D485" i="6"/>
  <c r="D431" i="6"/>
  <c r="D268" i="6"/>
  <c r="D283" i="6"/>
  <c r="D346" i="6"/>
  <c r="D382" i="6"/>
  <c r="D309" i="6"/>
  <c r="D235" i="6"/>
  <c r="D324" i="6"/>
  <c r="D198" i="6"/>
  <c r="D217" i="6"/>
  <c r="D349" i="6"/>
  <c r="D214" i="6"/>
  <c r="D441" i="6"/>
  <c r="D66" i="6"/>
  <c r="D43" i="6"/>
  <c r="D185" i="6"/>
  <c r="D153" i="6"/>
  <c r="D13" i="6"/>
  <c r="D476" i="6"/>
  <c r="D32" i="6"/>
  <c r="D212" i="6"/>
  <c r="D255" i="6"/>
  <c r="D466" i="6"/>
  <c r="D358" i="6"/>
  <c r="D272" i="6"/>
  <c r="D126" i="6"/>
  <c r="D465" i="6"/>
  <c r="D388" i="6"/>
  <c r="D44" i="6"/>
  <c r="D496" i="6"/>
  <c r="D189" i="6"/>
  <c r="D99" i="6"/>
  <c r="D118" i="6"/>
  <c r="D120" i="6"/>
  <c r="D119" i="6"/>
  <c r="D350" i="6"/>
  <c r="D109" i="6"/>
  <c r="D166" i="6"/>
  <c r="D297" i="6"/>
  <c r="D261" i="6"/>
  <c r="D368" i="6"/>
  <c r="D402" i="6"/>
  <c r="D432" i="6"/>
  <c r="D172" i="6"/>
  <c r="D19" i="6"/>
  <c r="D473" i="6"/>
  <c r="D250" i="6"/>
  <c r="D171" i="6"/>
  <c r="D305" i="6"/>
  <c r="D474" i="6"/>
  <c r="D325" i="6"/>
  <c r="D332" i="6"/>
  <c r="D237" i="6"/>
  <c r="D203" i="6"/>
  <c r="D437" i="6"/>
  <c r="D488" i="6"/>
  <c r="D458" i="6"/>
  <c r="D467" i="6"/>
  <c r="D500" i="6"/>
  <c r="D201" i="6"/>
  <c r="D334" i="6"/>
  <c r="D420" i="6"/>
  <c r="D400" i="6"/>
  <c r="D364" i="6"/>
  <c r="D74" i="6"/>
  <c r="D29" i="6"/>
  <c r="D387" i="6"/>
  <c r="D175" i="6"/>
  <c r="D405" i="6"/>
  <c r="D293" i="6"/>
  <c r="D371" i="6"/>
  <c r="D36" i="6"/>
  <c r="D93" i="6"/>
  <c r="D231" i="6"/>
  <c r="D209" i="6"/>
  <c r="D72" i="6"/>
  <c r="D176" i="6"/>
  <c r="D416" i="6"/>
  <c r="D145" i="6"/>
  <c r="D219" i="6"/>
  <c r="D259" i="6"/>
  <c r="D161" i="6"/>
  <c r="D286" i="6"/>
  <c r="D407" i="6"/>
  <c r="D307" i="6"/>
  <c r="D379" i="6"/>
  <c r="D341" i="6"/>
  <c r="D41" i="6"/>
  <c r="D351" i="6"/>
  <c r="D451" i="6"/>
  <c r="D490" i="6"/>
  <c r="D2" i="6"/>
  <c r="H286" i="6" l="1"/>
  <c r="I286" i="6"/>
  <c r="J286" i="6"/>
  <c r="K286" i="6"/>
  <c r="L286" i="6"/>
  <c r="G286" i="6"/>
  <c r="N286" i="6"/>
  <c r="M286" i="6"/>
  <c r="Q119" i="6"/>
  <c r="R119" i="6"/>
  <c r="S119" i="6"/>
  <c r="T119" i="6"/>
  <c r="U119" i="6"/>
  <c r="P119" i="6"/>
  <c r="O119" i="6"/>
  <c r="R283" i="6"/>
  <c r="S283" i="6"/>
  <c r="T283" i="6"/>
  <c r="U283" i="6"/>
  <c r="Q283" i="6"/>
  <c r="O283" i="6"/>
  <c r="P283" i="6"/>
  <c r="K320" i="6"/>
  <c r="L320" i="6"/>
  <c r="M320" i="6"/>
  <c r="N320" i="6"/>
  <c r="G320" i="6"/>
  <c r="J320" i="6"/>
  <c r="I320" i="6"/>
  <c r="H320" i="6"/>
  <c r="R467" i="6"/>
  <c r="T467" i="6"/>
  <c r="U467" i="6"/>
  <c r="P467" i="6"/>
  <c r="O467" i="6"/>
  <c r="S467" i="6"/>
  <c r="Q467" i="6"/>
  <c r="S13" i="6"/>
  <c r="T13" i="6"/>
  <c r="U13" i="6"/>
  <c r="O13" i="6"/>
  <c r="R13" i="6"/>
  <c r="Q13" i="6"/>
  <c r="P13" i="6"/>
  <c r="O31" i="6"/>
  <c r="P31" i="6"/>
  <c r="Q31" i="6"/>
  <c r="R31" i="6"/>
  <c r="U31" i="6"/>
  <c r="T31" i="6"/>
  <c r="S31" i="6"/>
  <c r="M116" i="6"/>
  <c r="N116" i="6"/>
  <c r="G116" i="6"/>
  <c r="H116" i="6"/>
  <c r="I116" i="6"/>
  <c r="L116" i="6"/>
  <c r="K116" i="6"/>
  <c r="J116" i="6"/>
  <c r="H58" i="6"/>
  <c r="I58" i="6"/>
  <c r="J58" i="6"/>
  <c r="K58" i="6"/>
  <c r="L58" i="6"/>
  <c r="G58" i="6"/>
  <c r="N58" i="6"/>
  <c r="M58" i="6"/>
  <c r="Q93" i="6"/>
  <c r="R93" i="6"/>
  <c r="S93" i="6"/>
  <c r="T93" i="6"/>
  <c r="U93" i="6"/>
  <c r="P93" i="6"/>
  <c r="O93" i="6"/>
  <c r="G36" i="6"/>
  <c r="H36" i="6"/>
  <c r="I36" i="6"/>
  <c r="J36" i="6"/>
  <c r="K36" i="6"/>
  <c r="N36" i="6"/>
  <c r="L36" i="6"/>
  <c r="M36" i="6"/>
  <c r="R99" i="6"/>
  <c r="S99" i="6"/>
  <c r="T99" i="6"/>
  <c r="U99" i="6"/>
  <c r="Q99" i="6"/>
  <c r="O99" i="6"/>
  <c r="P99" i="6"/>
  <c r="G280" i="6"/>
  <c r="H280" i="6"/>
  <c r="I280" i="6"/>
  <c r="J280" i="6"/>
  <c r="K280" i="6"/>
  <c r="N280" i="6"/>
  <c r="M280" i="6"/>
  <c r="L280" i="6"/>
  <c r="M436" i="6"/>
  <c r="G436" i="6"/>
  <c r="H436" i="6"/>
  <c r="K436" i="6"/>
  <c r="I436" i="6"/>
  <c r="J436" i="6"/>
  <c r="L436" i="6"/>
  <c r="N436" i="6"/>
  <c r="L326" i="6"/>
  <c r="M326" i="6"/>
  <c r="N326" i="6"/>
  <c r="G326" i="6"/>
  <c r="H326" i="6"/>
  <c r="K326" i="6"/>
  <c r="J326" i="6"/>
  <c r="I326" i="6"/>
  <c r="P411" i="6"/>
  <c r="R411" i="6"/>
  <c r="S411" i="6"/>
  <c r="T411" i="6"/>
  <c r="O411" i="6"/>
  <c r="Q411" i="6"/>
  <c r="U411" i="6"/>
  <c r="K88" i="6"/>
  <c r="L88" i="6"/>
  <c r="M88" i="6"/>
  <c r="N88" i="6"/>
  <c r="G88" i="6"/>
  <c r="J88" i="6"/>
  <c r="H88" i="6"/>
  <c r="I88" i="6"/>
  <c r="P129" i="6"/>
  <c r="Q129" i="6"/>
  <c r="R129" i="6"/>
  <c r="S129" i="6"/>
  <c r="T129" i="6"/>
  <c r="O129" i="6"/>
  <c r="U129" i="6"/>
  <c r="P427" i="6"/>
  <c r="Q427" i="6"/>
  <c r="T427" i="6"/>
  <c r="O427" i="6"/>
  <c r="S427" i="6"/>
  <c r="R427" i="6"/>
  <c r="U427" i="6"/>
  <c r="Q429" i="6"/>
  <c r="S429" i="6"/>
  <c r="T429" i="6"/>
  <c r="O429" i="6"/>
  <c r="P429" i="6"/>
  <c r="R429" i="6"/>
  <c r="U429" i="6"/>
  <c r="K210" i="6"/>
  <c r="L210" i="6"/>
  <c r="M210" i="6"/>
  <c r="N210" i="6"/>
  <c r="G210" i="6"/>
  <c r="J210" i="6"/>
  <c r="H210" i="6"/>
  <c r="I210" i="6"/>
  <c r="I336" i="6"/>
  <c r="J336" i="6"/>
  <c r="K336" i="6"/>
  <c r="L336" i="6"/>
  <c r="M336" i="6"/>
  <c r="H336" i="6"/>
  <c r="G336" i="6"/>
  <c r="N336" i="6"/>
  <c r="P87" i="6"/>
  <c r="Q87" i="6"/>
  <c r="R87" i="6"/>
  <c r="S87" i="6"/>
  <c r="T87" i="6"/>
  <c r="O87" i="6"/>
  <c r="U87" i="6"/>
  <c r="R23" i="6"/>
  <c r="S23" i="6"/>
  <c r="T23" i="6"/>
  <c r="U23" i="6"/>
  <c r="Q23" i="6"/>
  <c r="O23" i="6"/>
  <c r="P23" i="6"/>
  <c r="H102" i="6"/>
  <c r="I102" i="6"/>
  <c r="J102" i="6"/>
  <c r="K102" i="6"/>
  <c r="L102" i="6"/>
  <c r="G102" i="6"/>
  <c r="M102" i="6"/>
  <c r="N102" i="6"/>
  <c r="T311" i="6"/>
  <c r="U311" i="6"/>
  <c r="O311" i="6"/>
  <c r="P311" i="6"/>
  <c r="S311" i="6"/>
  <c r="R311" i="6"/>
  <c r="Q311" i="6"/>
  <c r="O181" i="6"/>
  <c r="P181" i="6"/>
  <c r="Q181" i="6"/>
  <c r="R181" i="6"/>
  <c r="U181" i="6"/>
  <c r="S181" i="6"/>
  <c r="T181" i="6"/>
  <c r="O107" i="6"/>
  <c r="P107" i="6"/>
  <c r="Q107" i="6"/>
  <c r="R107" i="6"/>
  <c r="U107" i="6"/>
  <c r="T107" i="6"/>
  <c r="S107" i="6"/>
  <c r="N180" i="6"/>
  <c r="G180" i="6"/>
  <c r="H180" i="6"/>
  <c r="I180" i="6"/>
  <c r="J180" i="6"/>
  <c r="M180" i="6"/>
  <c r="L180" i="6"/>
  <c r="K180" i="6"/>
  <c r="P103" i="6"/>
  <c r="Q103" i="6"/>
  <c r="R103" i="6"/>
  <c r="S103" i="6"/>
  <c r="T103" i="6"/>
  <c r="O103" i="6"/>
  <c r="U103" i="6"/>
  <c r="L386" i="6"/>
  <c r="M386" i="6"/>
  <c r="N386" i="6"/>
  <c r="G386" i="6"/>
  <c r="H386" i="6"/>
  <c r="K386" i="6"/>
  <c r="I386" i="6"/>
  <c r="J386" i="6"/>
  <c r="U469" i="6"/>
  <c r="O469" i="6"/>
  <c r="P469" i="6"/>
  <c r="S469" i="6"/>
  <c r="R469" i="6"/>
  <c r="T469" i="6"/>
  <c r="Q469" i="6"/>
  <c r="S195" i="6"/>
  <c r="T195" i="6"/>
  <c r="U195" i="6"/>
  <c r="O195" i="6"/>
  <c r="R195" i="6"/>
  <c r="P195" i="6"/>
  <c r="Q195" i="6"/>
  <c r="O15" i="6"/>
  <c r="P15" i="6"/>
  <c r="Q15" i="6"/>
  <c r="R15" i="6"/>
  <c r="U15" i="6"/>
  <c r="S15" i="6"/>
  <c r="T15" i="6"/>
  <c r="R343" i="6"/>
  <c r="S343" i="6"/>
  <c r="T343" i="6"/>
  <c r="U343" i="6"/>
  <c r="Q343" i="6"/>
  <c r="O343" i="6"/>
  <c r="P343" i="6"/>
  <c r="O47" i="6"/>
  <c r="P47" i="6"/>
  <c r="Q47" i="6"/>
  <c r="R47" i="6"/>
  <c r="U47" i="6"/>
  <c r="S47" i="6"/>
  <c r="T47" i="6"/>
  <c r="S489" i="6"/>
  <c r="U489" i="6"/>
  <c r="Q489" i="6"/>
  <c r="P489" i="6"/>
  <c r="R489" i="6"/>
  <c r="T489" i="6"/>
  <c r="O489" i="6"/>
  <c r="Q183" i="6"/>
  <c r="R183" i="6"/>
  <c r="S183" i="6"/>
  <c r="T183" i="6"/>
  <c r="U183" i="6"/>
  <c r="P183" i="6"/>
  <c r="O183" i="6"/>
  <c r="Q401" i="6"/>
  <c r="S401" i="6"/>
  <c r="T401" i="6"/>
  <c r="U401" i="6"/>
  <c r="P401" i="6"/>
  <c r="O401" i="6"/>
  <c r="R401" i="6"/>
  <c r="J114" i="6"/>
  <c r="K114" i="6"/>
  <c r="L114" i="6"/>
  <c r="M114" i="6"/>
  <c r="N114" i="6"/>
  <c r="I114" i="6"/>
  <c r="G114" i="6"/>
  <c r="H114" i="6"/>
  <c r="Q461" i="6"/>
  <c r="S461" i="6"/>
  <c r="T461" i="6"/>
  <c r="O461" i="6"/>
  <c r="P461" i="6"/>
  <c r="R461" i="6"/>
  <c r="U461" i="6"/>
  <c r="K304" i="6"/>
  <c r="L304" i="6"/>
  <c r="M304" i="6"/>
  <c r="N304" i="6"/>
  <c r="G304" i="6"/>
  <c r="J304" i="6"/>
  <c r="H304" i="6"/>
  <c r="I304" i="6"/>
  <c r="H486" i="6"/>
  <c r="J486" i="6"/>
  <c r="K486" i="6"/>
  <c r="N486" i="6"/>
  <c r="G486" i="6"/>
  <c r="I486" i="6"/>
  <c r="L486" i="6"/>
  <c r="M486" i="6"/>
  <c r="Q49" i="6"/>
  <c r="R49" i="6"/>
  <c r="S49" i="6"/>
  <c r="T49" i="6"/>
  <c r="U49" i="6"/>
  <c r="P49" i="6"/>
  <c r="O49" i="6"/>
  <c r="N414" i="6"/>
  <c r="H414" i="6"/>
  <c r="I414" i="6"/>
  <c r="J414" i="6"/>
  <c r="M414" i="6"/>
  <c r="K414" i="6"/>
  <c r="L414" i="6"/>
  <c r="G414" i="6"/>
  <c r="T387" i="6"/>
  <c r="U387" i="6"/>
  <c r="O387" i="6"/>
  <c r="P387" i="6"/>
  <c r="S387" i="6"/>
  <c r="R387" i="6"/>
  <c r="Q387" i="6"/>
  <c r="I476" i="6"/>
  <c r="K476" i="6"/>
  <c r="L476" i="6"/>
  <c r="G476" i="6"/>
  <c r="N476" i="6"/>
  <c r="H476" i="6"/>
  <c r="J476" i="6"/>
  <c r="M476" i="6"/>
  <c r="T327" i="6"/>
  <c r="U327" i="6"/>
  <c r="O327" i="6"/>
  <c r="P327" i="6"/>
  <c r="S327" i="6"/>
  <c r="Q327" i="6"/>
  <c r="R327" i="6"/>
  <c r="P231" i="6"/>
  <c r="T231" i="6"/>
  <c r="U231" i="6"/>
  <c r="O231" i="6"/>
  <c r="S231" i="6"/>
  <c r="Q231" i="6"/>
  <c r="R231" i="6"/>
  <c r="M126" i="6"/>
  <c r="N126" i="6"/>
  <c r="G126" i="6"/>
  <c r="H126" i="6"/>
  <c r="I126" i="6"/>
  <c r="L126" i="6"/>
  <c r="J126" i="6"/>
  <c r="K126" i="6"/>
  <c r="S45" i="6"/>
  <c r="T45" i="6"/>
  <c r="U45" i="6"/>
  <c r="O45" i="6"/>
  <c r="R45" i="6"/>
  <c r="P45" i="6"/>
  <c r="Q45" i="6"/>
  <c r="J342" i="6"/>
  <c r="K342" i="6"/>
  <c r="L342" i="6"/>
  <c r="M342" i="6"/>
  <c r="N342" i="6"/>
  <c r="I342" i="6"/>
  <c r="H342" i="6"/>
  <c r="G342" i="6"/>
  <c r="J266" i="6"/>
  <c r="K266" i="6"/>
  <c r="L266" i="6"/>
  <c r="M266" i="6"/>
  <c r="N266" i="6"/>
  <c r="I266" i="6"/>
  <c r="G266" i="6"/>
  <c r="H266" i="6"/>
  <c r="U345" i="6"/>
  <c r="O345" i="6"/>
  <c r="P345" i="6"/>
  <c r="Q345" i="6"/>
  <c r="T345" i="6"/>
  <c r="R345" i="6"/>
  <c r="S345" i="6"/>
  <c r="U41" i="6"/>
  <c r="O41" i="6"/>
  <c r="P41" i="6"/>
  <c r="Q41" i="6"/>
  <c r="T41" i="6"/>
  <c r="R41" i="6"/>
  <c r="S41" i="6"/>
  <c r="O171" i="6"/>
  <c r="P171" i="6"/>
  <c r="Q171" i="6"/>
  <c r="R171" i="6"/>
  <c r="S171" i="6"/>
  <c r="U171" i="6"/>
  <c r="T171" i="6"/>
  <c r="I324" i="6"/>
  <c r="J324" i="6"/>
  <c r="K324" i="6"/>
  <c r="L324" i="6"/>
  <c r="M324" i="6"/>
  <c r="H324" i="6"/>
  <c r="G324" i="6"/>
  <c r="N324" i="6"/>
  <c r="I244" i="6"/>
  <c r="J244" i="6"/>
  <c r="K244" i="6"/>
  <c r="L244" i="6"/>
  <c r="M244" i="6"/>
  <c r="H244" i="6"/>
  <c r="N244" i="6"/>
  <c r="G244" i="6"/>
  <c r="K28" i="6"/>
  <c r="L28" i="6"/>
  <c r="M28" i="6"/>
  <c r="N28" i="6"/>
  <c r="G28" i="6"/>
  <c r="J28" i="6"/>
  <c r="I28" i="6"/>
  <c r="H28" i="6"/>
  <c r="K412" i="6"/>
  <c r="M412" i="6"/>
  <c r="N412" i="6"/>
  <c r="G412" i="6"/>
  <c r="J412" i="6"/>
  <c r="L412" i="6"/>
  <c r="H412" i="6"/>
  <c r="I412" i="6"/>
  <c r="P363" i="6"/>
  <c r="Q363" i="6"/>
  <c r="R363" i="6"/>
  <c r="S363" i="6"/>
  <c r="T363" i="6"/>
  <c r="O363" i="6"/>
  <c r="U363" i="6"/>
  <c r="P145" i="6"/>
  <c r="Q145" i="6"/>
  <c r="R145" i="6"/>
  <c r="S145" i="6"/>
  <c r="T145" i="6"/>
  <c r="O145" i="6"/>
  <c r="U145" i="6"/>
  <c r="U437" i="6"/>
  <c r="O437" i="6"/>
  <c r="P437" i="6"/>
  <c r="S437" i="6"/>
  <c r="R437" i="6"/>
  <c r="T437" i="6"/>
  <c r="Q437" i="6"/>
  <c r="O297" i="6"/>
  <c r="P297" i="6"/>
  <c r="Q297" i="6"/>
  <c r="R297" i="6"/>
  <c r="S297" i="6"/>
  <c r="T297" i="6"/>
  <c r="U297" i="6"/>
  <c r="R189" i="6"/>
  <c r="S189" i="6"/>
  <c r="T189" i="6"/>
  <c r="U189" i="6"/>
  <c r="Q189" i="6"/>
  <c r="O189" i="6"/>
  <c r="P189" i="6"/>
  <c r="J466" i="6"/>
  <c r="L466" i="6"/>
  <c r="M466" i="6"/>
  <c r="H466" i="6"/>
  <c r="G466" i="6"/>
  <c r="I466" i="6"/>
  <c r="K466" i="6"/>
  <c r="N466" i="6"/>
  <c r="P43" i="6"/>
  <c r="Q43" i="6"/>
  <c r="R43" i="6"/>
  <c r="S43" i="6"/>
  <c r="T43" i="6"/>
  <c r="O43" i="6"/>
  <c r="U43" i="6"/>
  <c r="R235" i="6"/>
  <c r="S235" i="6"/>
  <c r="T235" i="6"/>
  <c r="U235" i="6"/>
  <c r="Q235" i="6"/>
  <c r="P235" i="6"/>
  <c r="O235" i="6"/>
  <c r="T121" i="6"/>
  <c r="U121" i="6"/>
  <c r="O121" i="6"/>
  <c r="P121" i="6"/>
  <c r="S121" i="6"/>
  <c r="Q121" i="6"/>
  <c r="R121" i="6"/>
  <c r="H86" i="6"/>
  <c r="I86" i="6"/>
  <c r="J86" i="6"/>
  <c r="K86" i="6"/>
  <c r="L86" i="6"/>
  <c r="G86" i="6"/>
  <c r="M86" i="6"/>
  <c r="N86" i="6"/>
  <c r="O249" i="6"/>
  <c r="P249" i="6"/>
  <c r="Q249" i="6"/>
  <c r="R249" i="6"/>
  <c r="S249" i="6"/>
  <c r="T249" i="6"/>
  <c r="U249" i="6"/>
  <c r="N242" i="6"/>
  <c r="G242" i="6"/>
  <c r="H242" i="6"/>
  <c r="I242" i="6"/>
  <c r="J242" i="6"/>
  <c r="M242" i="6"/>
  <c r="K242" i="6"/>
  <c r="L242" i="6"/>
  <c r="T247" i="6"/>
  <c r="U247" i="6"/>
  <c r="O247" i="6"/>
  <c r="P247" i="6"/>
  <c r="S247" i="6"/>
  <c r="R247" i="6"/>
  <c r="Q247" i="6"/>
  <c r="G20" i="6"/>
  <c r="H20" i="6"/>
  <c r="I20" i="6"/>
  <c r="J20" i="6"/>
  <c r="K20" i="6"/>
  <c r="N20" i="6"/>
  <c r="L20" i="6"/>
  <c r="M20" i="6"/>
  <c r="J482" i="6"/>
  <c r="L482" i="6"/>
  <c r="M482" i="6"/>
  <c r="H482" i="6"/>
  <c r="G482" i="6"/>
  <c r="I482" i="6"/>
  <c r="K482" i="6"/>
  <c r="N482" i="6"/>
  <c r="H438" i="6"/>
  <c r="J438" i="6"/>
  <c r="K438" i="6"/>
  <c r="N438" i="6"/>
  <c r="M438" i="6"/>
  <c r="G438" i="6"/>
  <c r="I438" i="6"/>
  <c r="L438" i="6"/>
  <c r="Q445" i="6"/>
  <c r="S445" i="6"/>
  <c r="T445" i="6"/>
  <c r="O445" i="6"/>
  <c r="P445" i="6"/>
  <c r="R445" i="6"/>
  <c r="U445" i="6"/>
  <c r="P225" i="6"/>
  <c r="Q225" i="6"/>
  <c r="R225" i="6"/>
  <c r="S225" i="6"/>
  <c r="T225" i="6"/>
  <c r="O225" i="6"/>
  <c r="U225" i="6"/>
  <c r="G328" i="6"/>
  <c r="J328" i="6"/>
  <c r="M328" i="6"/>
  <c r="N328" i="6"/>
  <c r="H328" i="6"/>
  <c r="L328" i="6"/>
  <c r="K328" i="6"/>
  <c r="I328" i="6"/>
  <c r="G218" i="6"/>
  <c r="H218" i="6"/>
  <c r="I218" i="6"/>
  <c r="J218" i="6"/>
  <c r="K218" i="6"/>
  <c r="N218" i="6"/>
  <c r="L218" i="6"/>
  <c r="M218" i="6"/>
  <c r="L370" i="6"/>
  <c r="M370" i="6"/>
  <c r="N370" i="6"/>
  <c r="G370" i="6"/>
  <c r="H370" i="6"/>
  <c r="K370" i="6"/>
  <c r="I370" i="6"/>
  <c r="J370" i="6"/>
  <c r="I150" i="6"/>
  <c r="J150" i="6"/>
  <c r="K150" i="6"/>
  <c r="L150" i="6"/>
  <c r="M150" i="6"/>
  <c r="H150" i="6"/>
  <c r="N150" i="6"/>
  <c r="G150" i="6"/>
  <c r="S257" i="6"/>
  <c r="T257" i="6"/>
  <c r="U257" i="6"/>
  <c r="O257" i="6"/>
  <c r="R257" i="6"/>
  <c r="P257" i="6"/>
  <c r="Q257" i="6"/>
  <c r="N62" i="6"/>
  <c r="G62" i="6"/>
  <c r="H62" i="6"/>
  <c r="I62" i="6"/>
  <c r="J62" i="6"/>
  <c r="M62" i="6"/>
  <c r="K62" i="6"/>
  <c r="L62" i="6"/>
  <c r="O389" i="6"/>
  <c r="P389" i="6"/>
  <c r="Q389" i="6"/>
  <c r="R389" i="6"/>
  <c r="S389" i="6"/>
  <c r="U389" i="6"/>
  <c r="T389" i="6"/>
  <c r="I292" i="6"/>
  <c r="J292" i="6"/>
  <c r="K292" i="6"/>
  <c r="L292" i="6"/>
  <c r="M292" i="6"/>
  <c r="H292" i="6"/>
  <c r="G292" i="6"/>
  <c r="N292" i="6"/>
  <c r="O133" i="6"/>
  <c r="P133" i="6"/>
  <c r="Q133" i="6"/>
  <c r="R133" i="6"/>
  <c r="U133" i="6"/>
  <c r="S133" i="6"/>
  <c r="T133" i="6"/>
  <c r="I134" i="6"/>
  <c r="J134" i="6"/>
  <c r="K134" i="6"/>
  <c r="L134" i="6"/>
  <c r="M134" i="6"/>
  <c r="H134" i="6"/>
  <c r="G134" i="6"/>
  <c r="N134" i="6"/>
  <c r="T279" i="6"/>
  <c r="U279" i="6"/>
  <c r="O279" i="6"/>
  <c r="P279" i="6"/>
  <c r="S279" i="6"/>
  <c r="Q279" i="6"/>
  <c r="R279" i="6"/>
  <c r="O63" i="6"/>
  <c r="P63" i="6"/>
  <c r="Q63" i="6"/>
  <c r="R63" i="6"/>
  <c r="U63" i="6"/>
  <c r="S63" i="6"/>
  <c r="T63" i="6"/>
  <c r="M158" i="6"/>
  <c r="N158" i="6"/>
  <c r="G158" i="6"/>
  <c r="H158" i="6"/>
  <c r="I158" i="6"/>
  <c r="L158" i="6"/>
  <c r="J158" i="6"/>
  <c r="K158" i="6"/>
  <c r="O373" i="6"/>
  <c r="P373" i="6"/>
  <c r="Q373" i="6"/>
  <c r="R373" i="6"/>
  <c r="S373" i="6"/>
  <c r="T373" i="6"/>
  <c r="U373" i="6"/>
  <c r="T339" i="6"/>
  <c r="U339" i="6"/>
  <c r="O339" i="6"/>
  <c r="P339" i="6"/>
  <c r="S339" i="6"/>
  <c r="Q339" i="6"/>
  <c r="R339" i="6"/>
  <c r="T463" i="6"/>
  <c r="O463" i="6"/>
  <c r="R463" i="6"/>
  <c r="Q463" i="6"/>
  <c r="S463" i="6"/>
  <c r="U463" i="6"/>
  <c r="P463" i="6"/>
  <c r="S365" i="6"/>
  <c r="T365" i="6"/>
  <c r="U365" i="6"/>
  <c r="O365" i="6"/>
  <c r="R365" i="6"/>
  <c r="Q365" i="6"/>
  <c r="P365" i="6"/>
  <c r="N366" i="6"/>
  <c r="G366" i="6"/>
  <c r="H366" i="6"/>
  <c r="I366" i="6"/>
  <c r="J366" i="6"/>
  <c r="M366" i="6"/>
  <c r="L366" i="6"/>
  <c r="K366" i="6"/>
  <c r="O21" i="6"/>
  <c r="P21" i="6"/>
  <c r="Q21" i="6"/>
  <c r="R21" i="6"/>
  <c r="S21" i="6"/>
  <c r="T21" i="6"/>
  <c r="U21" i="6"/>
  <c r="T419" i="6"/>
  <c r="O419" i="6"/>
  <c r="P419" i="6"/>
  <c r="S419" i="6"/>
  <c r="R419" i="6"/>
  <c r="U419" i="6"/>
  <c r="Q419" i="6"/>
  <c r="M190" i="6"/>
  <c r="N190" i="6"/>
  <c r="G190" i="6"/>
  <c r="H190" i="6"/>
  <c r="I190" i="6"/>
  <c r="L190" i="6"/>
  <c r="J190" i="6"/>
  <c r="K190" i="6"/>
  <c r="O139" i="6"/>
  <c r="P139" i="6"/>
  <c r="Q139" i="6"/>
  <c r="R139" i="6"/>
  <c r="S139" i="6"/>
  <c r="T139" i="6"/>
  <c r="U139" i="6"/>
  <c r="N106" i="6"/>
  <c r="G106" i="6"/>
  <c r="H106" i="6"/>
  <c r="I106" i="6"/>
  <c r="J106" i="6"/>
  <c r="M106" i="6"/>
  <c r="K106" i="6"/>
  <c r="L106" i="6"/>
  <c r="K178" i="6"/>
  <c r="L178" i="6"/>
  <c r="M178" i="6"/>
  <c r="N178" i="6"/>
  <c r="G178" i="6"/>
  <c r="J178" i="6"/>
  <c r="H178" i="6"/>
  <c r="I178" i="6"/>
  <c r="M24" i="6"/>
  <c r="N24" i="6"/>
  <c r="G24" i="6"/>
  <c r="H24" i="6"/>
  <c r="I24" i="6"/>
  <c r="L24" i="6"/>
  <c r="J24" i="6"/>
  <c r="K24" i="6"/>
  <c r="O37" i="6"/>
  <c r="P37" i="6"/>
  <c r="Q37" i="6"/>
  <c r="R37" i="6"/>
  <c r="S37" i="6"/>
  <c r="U37" i="6"/>
  <c r="T37" i="6"/>
  <c r="O421" i="6"/>
  <c r="Q421" i="6"/>
  <c r="R421" i="6"/>
  <c r="S421" i="6"/>
  <c r="T421" i="6"/>
  <c r="U421" i="6"/>
  <c r="P421" i="6"/>
  <c r="I444" i="6"/>
  <c r="K444" i="6"/>
  <c r="L444" i="6"/>
  <c r="G444" i="6"/>
  <c r="N444" i="6"/>
  <c r="H444" i="6"/>
  <c r="J444" i="6"/>
  <c r="M444" i="6"/>
  <c r="O433" i="6"/>
  <c r="Q433" i="6"/>
  <c r="R433" i="6"/>
  <c r="U433" i="6"/>
  <c r="P433" i="6"/>
  <c r="S433" i="6"/>
  <c r="T433" i="6"/>
  <c r="S73" i="6"/>
  <c r="T73" i="6"/>
  <c r="U73" i="6"/>
  <c r="O73" i="6"/>
  <c r="R73" i="6"/>
  <c r="P73" i="6"/>
  <c r="Q73" i="6"/>
  <c r="L152" i="6"/>
  <c r="M152" i="6"/>
  <c r="N152" i="6"/>
  <c r="G152" i="6"/>
  <c r="H152" i="6"/>
  <c r="K152" i="6"/>
  <c r="I152" i="6"/>
  <c r="J152" i="6"/>
  <c r="N30" i="6"/>
  <c r="G30" i="6"/>
  <c r="H30" i="6"/>
  <c r="I30" i="6"/>
  <c r="J30" i="6"/>
  <c r="M30" i="6"/>
  <c r="K30" i="6"/>
  <c r="L30" i="6"/>
  <c r="H394" i="6"/>
  <c r="I394" i="6"/>
  <c r="J394" i="6"/>
  <c r="K394" i="6"/>
  <c r="L394" i="6"/>
  <c r="G394" i="6"/>
  <c r="M394" i="6"/>
  <c r="N394" i="6"/>
  <c r="J450" i="6"/>
  <c r="L450" i="6"/>
  <c r="M450" i="6"/>
  <c r="H450" i="6"/>
  <c r="I450" i="6"/>
  <c r="G450" i="6"/>
  <c r="K450" i="6"/>
  <c r="N450" i="6"/>
  <c r="N228" i="6"/>
  <c r="G228" i="6"/>
  <c r="H228" i="6"/>
  <c r="I228" i="6"/>
  <c r="J228" i="6"/>
  <c r="M228" i="6"/>
  <c r="K228" i="6"/>
  <c r="L228" i="6"/>
  <c r="Q135" i="6"/>
  <c r="R135" i="6"/>
  <c r="S135" i="6"/>
  <c r="T135" i="6"/>
  <c r="U135" i="6"/>
  <c r="P135" i="6"/>
  <c r="O135" i="6"/>
  <c r="R483" i="6"/>
  <c r="T483" i="6"/>
  <c r="U483" i="6"/>
  <c r="P483" i="6"/>
  <c r="O483" i="6"/>
  <c r="Q483" i="6"/>
  <c r="S483" i="6"/>
  <c r="J220" i="6"/>
  <c r="K220" i="6"/>
  <c r="L220" i="6"/>
  <c r="M220" i="6"/>
  <c r="N220" i="6"/>
  <c r="I220" i="6"/>
  <c r="H220" i="6"/>
  <c r="G220" i="6"/>
  <c r="K380" i="6"/>
  <c r="L380" i="6"/>
  <c r="M380" i="6"/>
  <c r="N380" i="6"/>
  <c r="G380" i="6"/>
  <c r="J380" i="6"/>
  <c r="H380" i="6"/>
  <c r="I380" i="6"/>
  <c r="R141" i="6"/>
  <c r="S141" i="6"/>
  <c r="T141" i="6"/>
  <c r="U141" i="6"/>
  <c r="Q141" i="6"/>
  <c r="P141" i="6"/>
  <c r="O141" i="6"/>
  <c r="M452" i="6"/>
  <c r="G452" i="6"/>
  <c r="H452" i="6"/>
  <c r="K452" i="6"/>
  <c r="J452" i="6"/>
  <c r="L452" i="6"/>
  <c r="N452" i="6"/>
  <c r="I452" i="6"/>
  <c r="P209" i="6"/>
  <c r="Q209" i="6"/>
  <c r="R209" i="6"/>
  <c r="S209" i="6"/>
  <c r="T209" i="6"/>
  <c r="O209" i="6"/>
  <c r="U209" i="6"/>
  <c r="O465" i="6"/>
  <c r="Q465" i="6"/>
  <c r="R465" i="6"/>
  <c r="U465" i="6"/>
  <c r="P465" i="6"/>
  <c r="S465" i="6"/>
  <c r="T465" i="6"/>
  <c r="I492" i="6"/>
  <c r="K492" i="6"/>
  <c r="L492" i="6"/>
  <c r="G492" i="6"/>
  <c r="H492" i="6"/>
  <c r="N492" i="6"/>
  <c r="J492" i="6"/>
  <c r="M492" i="6"/>
  <c r="P161" i="6"/>
  <c r="Q161" i="6"/>
  <c r="R161" i="6"/>
  <c r="S161" i="6"/>
  <c r="T161" i="6"/>
  <c r="O161" i="6"/>
  <c r="U161" i="6"/>
  <c r="L402" i="6"/>
  <c r="N402" i="6"/>
  <c r="G402" i="6"/>
  <c r="H402" i="6"/>
  <c r="K402" i="6"/>
  <c r="J402" i="6"/>
  <c r="M402" i="6"/>
  <c r="I402" i="6"/>
  <c r="Q245" i="6"/>
  <c r="R245" i="6"/>
  <c r="S245" i="6"/>
  <c r="T245" i="6"/>
  <c r="U245" i="6"/>
  <c r="P245" i="6"/>
  <c r="O245" i="6"/>
  <c r="R251" i="6"/>
  <c r="S251" i="6"/>
  <c r="T251" i="6"/>
  <c r="U251" i="6"/>
  <c r="Q251" i="6"/>
  <c r="O251" i="6"/>
  <c r="P251" i="6"/>
  <c r="K240" i="6"/>
  <c r="L240" i="6"/>
  <c r="M240" i="6"/>
  <c r="N240" i="6"/>
  <c r="G240" i="6"/>
  <c r="J240" i="6"/>
  <c r="H240" i="6"/>
  <c r="I240" i="6"/>
  <c r="P415" i="6"/>
  <c r="Q415" i="6"/>
  <c r="R415" i="6"/>
  <c r="U415" i="6"/>
  <c r="S415" i="6"/>
  <c r="T415" i="6"/>
  <c r="O415" i="6"/>
  <c r="O219" i="6"/>
  <c r="P219" i="6"/>
  <c r="Q219" i="6"/>
  <c r="R219" i="6"/>
  <c r="S219" i="6"/>
  <c r="T219" i="6"/>
  <c r="U219" i="6"/>
  <c r="Q261" i="6"/>
  <c r="R261" i="6"/>
  <c r="S261" i="6"/>
  <c r="T261" i="6"/>
  <c r="U261" i="6"/>
  <c r="P261" i="6"/>
  <c r="O261" i="6"/>
  <c r="U485" i="6"/>
  <c r="O485" i="6"/>
  <c r="P485" i="6"/>
  <c r="S485" i="6"/>
  <c r="R485" i="6"/>
  <c r="Q485" i="6"/>
  <c r="T485" i="6"/>
  <c r="H160" i="6"/>
  <c r="I160" i="6"/>
  <c r="J160" i="6"/>
  <c r="K160" i="6"/>
  <c r="L160" i="6"/>
  <c r="G160" i="6"/>
  <c r="M160" i="6"/>
  <c r="N160" i="6"/>
  <c r="U25" i="6"/>
  <c r="O25" i="6"/>
  <c r="P25" i="6"/>
  <c r="Q25" i="6"/>
  <c r="T25" i="6"/>
  <c r="S25" i="6"/>
  <c r="R25" i="6"/>
  <c r="L136" i="6"/>
  <c r="M136" i="6"/>
  <c r="N136" i="6"/>
  <c r="G136" i="6"/>
  <c r="H136" i="6"/>
  <c r="K136" i="6"/>
  <c r="I136" i="6"/>
  <c r="J136" i="6"/>
  <c r="L338" i="6"/>
  <c r="M338" i="6"/>
  <c r="N338" i="6"/>
  <c r="G338" i="6"/>
  <c r="H338" i="6"/>
  <c r="K338" i="6"/>
  <c r="J338" i="6"/>
  <c r="I338" i="6"/>
  <c r="T371" i="6"/>
  <c r="U371" i="6"/>
  <c r="O371" i="6"/>
  <c r="P371" i="6"/>
  <c r="S371" i="6"/>
  <c r="R371" i="6"/>
  <c r="Q371" i="6"/>
  <c r="J250" i="6"/>
  <c r="K250" i="6"/>
  <c r="L250" i="6"/>
  <c r="M250" i="6"/>
  <c r="N250" i="6"/>
  <c r="I250" i="6"/>
  <c r="H250" i="6"/>
  <c r="G250" i="6"/>
  <c r="I416" i="6"/>
  <c r="K416" i="6"/>
  <c r="L416" i="6"/>
  <c r="M416" i="6"/>
  <c r="H416" i="6"/>
  <c r="N416" i="6"/>
  <c r="G416" i="6"/>
  <c r="J416" i="6"/>
  <c r="Q293" i="6"/>
  <c r="R293" i="6"/>
  <c r="S293" i="6"/>
  <c r="T293" i="6"/>
  <c r="U293" i="6"/>
  <c r="P293" i="6"/>
  <c r="O293" i="6"/>
  <c r="G420" i="6"/>
  <c r="I420" i="6"/>
  <c r="J420" i="6"/>
  <c r="K420" i="6"/>
  <c r="N420" i="6"/>
  <c r="M420" i="6"/>
  <c r="H420" i="6"/>
  <c r="L420" i="6"/>
  <c r="O203" i="6"/>
  <c r="P203" i="6"/>
  <c r="Q203" i="6"/>
  <c r="R203" i="6"/>
  <c r="S203" i="6"/>
  <c r="T203" i="6"/>
  <c r="U203" i="6"/>
  <c r="S473" i="6"/>
  <c r="U473" i="6"/>
  <c r="Q473" i="6"/>
  <c r="O473" i="6"/>
  <c r="P473" i="6"/>
  <c r="R473" i="6"/>
  <c r="T473" i="6"/>
  <c r="I166" i="6"/>
  <c r="J166" i="6"/>
  <c r="K166" i="6"/>
  <c r="L166" i="6"/>
  <c r="M166" i="6"/>
  <c r="H166" i="6"/>
  <c r="G166" i="6"/>
  <c r="N166" i="6"/>
  <c r="G496" i="6"/>
  <c r="I496" i="6"/>
  <c r="J496" i="6"/>
  <c r="M496" i="6"/>
  <c r="L496" i="6"/>
  <c r="N496" i="6"/>
  <c r="H496" i="6"/>
  <c r="K496" i="6"/>
  <c r="P255" i="6"/>
  <c r="Q255" i="6"/>
  <c r="R255" i="6"/>
  <c r="S255" i="6"/>
  <c r="T255" i="6"/>
  <c r="O255" i="6"/>
  <c r="U255" i="6"/>
  <c r="L66" i="6"/>
  <c r="M66" i="6"/>
  <c r="N66" i="6"/>
  <c r="G66" i="6"/>
  <c r="H66" i="6"/>
  <c r="K66" i="6"/>
  <c r="I66" i="6"/>
  <c r="J66" i="6"/>
  <c r="Q309" i="6"/>
  <c r="R309" i="6"/>
  <c r="S309" i="6"/>
  <c r="T309" i="6"/>
  <c r="U309" i="6"/>
  <c r="P309" i="6"/>
  <c r="O309" i="6"/>
  <c r="O291" i="6"/>
  <c r="P291" i="6"/>
  <c r="Q291" i="6"/>
  <c r="R291" i="6"/>
  <c r="U291" i="6"/>
  <c r="S291" i="6"/>
  <c r="T291" i="6"/>
  <c r="R205" i="6"/>
  <c r="S205" i="6"/>
  <c r="T205" i="6"/>
  <c r="U205" i="6"/>
  <c r="Q205" i="6"/>
  <c r="P205" i="6"/>
  <c r="O205" i="6"/>
  <c r="P331" i="6"/>
  <c r="Q331" i="6"/>
  <c r="R331" i="6"/>
  <c r="S331" i="6"/>
  <c r="T331" i="6"/>
  <c r="O331" i="6"/>
  <c r="U331" i="6"/>
  <c r="G96" i="6"/>
  <c r="H96" i="6"/>
  <c r="I96" i="6"/>
  <c r="J96" i="6"/>
  <c r="K96" i="6"/>
  <c r="N96" i="6"/>
  <c r="L96" i="6"/>
  <c r="M96" i="6"/>
  <c r="P271" i="6"/>
  <c r="Q271" i="6"/>
  <c r="R271" i="6"/>
  <c r="S271" i="6"/>
  <c r="T271" i="6"/>
  <c r="O271" i="6"/>
  <c r="U271" i="6"/>
  <c r="G464" i="6"/>
  <c r="I464" i="6"/>
  <c r="J464" i="6"/>
  <c r="M464" i="6"/>
  <c r="L464" i="6"/>
  <c r="N464" i="6"/>
  <c r="H464" i="6"/>
  <c r="K464" i="6"/>
  <c r="O399" i="6"/>
  <c r="P399" i="6"/>
  <c r="Q399" i="6"/>
  <c r="R399" i="6"/>
  <c r="U399" i="6"/>
  <c r="T399" i="6"/>
  <c r="S399" i="6"/>
  <c r="M284" i="6"/>
  <c r="N284" i="6"/>
  <c r="G284" i="6"/>
  <c r="H284" i="6"/>
  <c r="I284" i="6"/>
  <c r="L284" i="6"/>
  <c r="J284" i="6"/>
  <c r="K284" i="6"/>
  <c r="O357" i="6"/>
  <c r="P357" i="6"/>
  <c r="Q357" i="6"/>
  <c r="R357" i="6"/>
  <c r="S357" i="6"/>
  <c r="U357" i="6"/>
  <c r="T357" i="6"/>
  <c r="Q353" i="6"/>
  <c r="R353" i="6"/>
  <c r="S353" i="6"/>
  <c r="T353" i="6"/>
  <c r="U353" i="6"/>
  <c r="P353" i="6"/>
  <c r="O353" i="6"/>
  <c r="U191" i="6"/>
  <c r="O191" i="6"/>
  <c r="P191" i="6"/>
  <c r="Q191" i="6"/>
  <c r="T191" i="6"/>
  <c r="R191" i="6"/>
  <c r="S191" i="6"/>
  <c r="U317" i="6"/>
  <c r="O317" i="6"/>
  <c r="P317" i="6"/>
  <c r="Q317" i="6"/>
  <c r="T317" i="6"/>
  <c r="S317" i="6"/>
  <c r="R317" i="6"/>
  <c r="H270" i="6"/>
  <c r="I270" i="6"/>
  <c r="J270" i="6"/>
  <c r="K270" i="6"/>
  <c r="L270" i="6"/>
  <c r="G270" i="6"/>
  <c r="M270" i="6"/>
  <c r="N270" i="6"/>
  <c r="T67" i="6"/>
  <c r="U67" i="6"/>
  <c r="O67" i="6"/>
  <c r="P67" i="6"/>
  <c r="S67" i="6"/>
  <c r="Q67" i="6"/>
  <c r="R67" i="6"/>
  <c r="J406" i="6"/>
  <c r="L406" i="6"/>
  <c r="M406" i="6"/>
  <c r="N406" i="6"/>
  <c r="I406" i="6"/>
  <c r="K406" i="6"/>
  <c r="G406" i="6"/>
  <c r="H406" i="6"/>
  <c r="R221" i="6"/>
  <c r="S221" i="6"/>
  <c r="T221" i="6"/>
  <c r="U221" i="6"/>
  <c r="Q221" i="6"/>
  <c r="O221" i="6"/>
  <c r="P221" i="6"/>
  <c r="I230" i="6"/>
  <c r="K230" i="6"/>
  <c r="L230" i="6"/>
  <c r="M230" i="6"/>
  <c r="H230" i="6"/>
  <c r="G230" i="6"/>
  <c r="J230" i="6"/>
  <c r="N230" i="6"/>
  <c r="R157" i="6"/>
  <c r="S157" i="6"/>
  <c r="T157" i="6"/>
  <c r="U157" i="6"/>
  <c r="Q157" i="6"/>
  <c r="O157" i="6"/>
  <c r="P157" i="6"/>
  <c r="N164" i="6"/>
  <c r="G164" i="6"/>
  <c r="H164" i="6"/>
  <c r="I164" i="6"/>
  <c r="J164" i="6"/>
  <c r="M164" i="6"/>
  <c r="K164" i="6"/>
  <c r="L164" i="6"/>
  <c r="P239" i="6"/>
  <c r="Q239" i="6"/>
  <c r="R239" i="6"/>
  <c r="S239" i="6"/>
  <c r="T239" i="6"/>
  <c r="O239" i="6"/>
  <c r="U239" i="6"/>
  <c r="O123" i="6"/>
  <c r="P123" i="6"/>
  <c r="Q123" i="6"/>
  <c r="R123" i="6"/>
  <c r="S123" i="6"/>
  <c r="T123" i="6"/>
  <c r="U123" i="6"/>
  <c r="I182" i="6"/>
  <c r="J182" i="6"/>
  <c r="K182" i="6"/>
  <c r="L182" i="6"/>
  <c r="M182" i="6"/>
  <c r="H182" i="6"/>
  <c r="G182" i="6"/>
  <c r="N182" i="6"/>
  <c r="I308" i="6"/>
  <c r="J308" i="6"/>
  <c r="K308" i="6"/>
  <c r="L308" i="6"/>
  <c r="M308" i="6"/>
  <c r="H308" i="6"/>
  <c r="N308" i="6"/>
  <c r="G308" i="6"/>
  <c r="U377" i="6"/>
  <c r="O377" i="6"/>
  <c r="P377" i="6"/>
  <c r="Q377" i="6"/>
  <c r="T377" i="6"/>
  <c r="S377" i="6"/>
  <c r="R377" i="6"/>
  <c r="L278" i="6"/>
  <c r="M278" i="6"/>
  <c r="N278" i="6"/>
  <c r="G278" i="6"/>
  <c r="H278" i="6"/>
  <c r="K278" i="6"/>
  <c r="I278" i="6"/>
  <c r="J278" i="6"/>
  <c r="H254" i="6"/>
  <c r="I254" i="6"/>
  <c r="J254" i="6"/>
  <c r="K254" i="6"/>
  <c r="L254" i="6"/>
  <c r="G254" i="6"/>
  <c r="M254" i="6"/>
  <c r="N254" i="6"/>
  <c r="G372" i="6"/>
  <c r="H372" i="6"/>
  <c r="I372" i="6"/>
  <c r="J372" i="6"/>
  <c r="K372" i="6"/>
  <c r="N372" i="6"/>
  <c r="M372" i="6"/>
  <c r="L372" i="6"/>
  <c r="U101" i="6"/>
  <c r="O101" i="6"/>
  <c r="P101" i="6"/>
  <c r="Q101" i="6"/>
  <c r="T101" i="6"/>
  <c r="S101" i="6"/>
  <c r="R101" i="6"/>
  <c r="Q493" i="6"/>
  <c r="S493" i="6"/>
  <c r="T493" i="6"/>
  <c r="O493" i="6"/>
  <c r="P493" i="6"/>
  <c r="R493" i="6"/>
  <c r="U493" i="6"/>
  <c r="O383" i="6"/>
  <c r="P383" i="6"/>
  <c r="Q383" i="6"/>
  <c r="R383" i="6"/>
  <c r="U383" i="6"/>
  <c r="T383" i="6"/>
  <c r="S383" i="6"/>
  <c r="M56" i="6"/>
  <c r="N56" i="6"/>
  <c r="G56" i="6"/>
  <c r="H56" i="6"/>
  <c r="I56" i="6"/>
  <c r="L56" i="6"/>
  <c r="J56" i="6"/>
  <c r="K56" i="6"/>
  <c r="K104" i="6"/>
  <c r="L104" i="6"/>
  <c r="M104" i="6"/>
  <c r="N104" i="6"/>
  <c r="G104" i="6"/>
  <c r="J104" i="6"/>
  <c r="I104" i="6"/>
  <c r="H104" i="6"/>
  <c r="M8" i="6"/>
  <c r="N8" i="6"/>
  <c r="G8" i="6"/>
  <c r="H8" i="6"/>
  <c r="I8" i="6"/>
  <c r="L8" i="6"/>
  <c r="J8" i="6"/>
  <c r="K8" i="6"/>
  <c r="S61" i="6"/>
  <c r="T61" i="6"/>
  <c r="U61" i="6"/>
  <c r="O61" i="6"/>
  <c r="R61" i="6"/>
  <c r="P61" i="6"/>
  <c r="Q61" i="6"/>
  <c r="S273" i="6"/>
  <c r="T273" i="6"/>
  <c r="U273" i="6"/>
  <c r="O273" i="6"/>
  <c r="R273" i="6"/>
  <c r="P273" i="6"/>
  <c r="Q273" i="6"/>
  <c r="P303" i="6"/>
  <c r="Q303" i="6"/>
  <c r="R303" i="6"/>
  <c r="S303" i="6"/>
  <c r="T303" i="6"/>
  <c r="O303" i="6"/>
  <c r="U303" i="6"/>
  <c r="J314" i="6"/>
  <c r="K314" i="6"/>
  <c r="L314" i="6"/>
  <c r="M314" i="6"/>
  <c r="N314" i="6"/>
  <c r="I314" i="6"/>
  <c r="H314" i="6"/>
  <c r="G314" i="6"/>
  <c r="H318" i="6"/>
  <c r="I318" i="6"/>
  <c r="J318" i="6"/>
  <c r="K318" i="6"/>
  <c r="L318" i="6"/>
  <c r="G318" i="6"/>
  <c r="M318" i="6"/>
  <c r="N318" i="6"/>
  <c r="L430" i="6"/>
  <c r="N430" i="6"/>
  <c r="G430" i="6"/>
  <c r="J430" i="6"/>
  <c r="I430" i="6"/>
  <c r="K430" i="6"/>
  <c r="H430" i="6"/>
  <c r="M430" i="6"/>
  <c r="L294" i="6"/>
  <c r="M294" i="6"/>
  <c r="N294" i="6"/>
  <c r="G294" i="6"/>
  <c r="H294" i="6"/>
  <c r="K294" i="6"/>
  <c r="I294" i="6"/>
  <c r="J294" i="6"/>
  <c r="M484" i="6"/>
  <c r="G484" i="6"/>
  <c r="H484" i="6"/>
  <c r="K484" i="6"/>
  <c r="J484" i="6"/>
  <c r="L484" i="6"/>
  <c r="N484" i="6"/>
  <c r="I484" i="6"/>
  <c r="P491" i="6"/>
  <c r="Q491" i="6"/>
  <c r="T491" i="6"/>
  <c r="O491" i="6"/>
  <c r="R491" i="6"/>
  <c r="S491" i="6"/>
  <c r="U491" i="6"/>
  <c r="P395" i="6"/>
  <c r="Q395" i="6"/>
  <c r="R395" i="6"/>
  <c r="S395" i="6"/>
  <c r="T395" i="6"/>
  <c r="O395" i="6"/>
  <c r="U395" i="6"/>
  <c r="Q477" i="6"/>
  <c r="S477" i="6"/>
  <c r="T477" i="6"/>
  <c r="O477" i="6"/>
  <c r="P477" i="6"/>
  <c r="R477" i="6"/>
  <c r="U477" i="6"/>
  <c r="M84" i="6"/>
  <c r="N84" i="6"/>
  <c r="G84" i="6"/>
  <c r="H84" i="6"/>
  <c r="I84" i="6"/>
  <c r="L84" i="6"/>
  <c r="J84" i="6"/>
  <c r="K84" i="6"/>
  <c r="L462" i="6"/>
  <c r="N462" i="6"/>
  <c r="G462" i="6"/>
  <c r="J462" i="6"/>
  <c r="I462" i="6"/>
  <c r="H462" i="6"/>
  <c r="K462" i="6"/>
  <c r="M462" i="6"/>
  <c r="H454" i="6"/>
  <c r="J454" i="6"/>
  <c r="K454" i="6"/>
  <c r="N454" i="6"/>
  <c r="G454" i="6"/>
  <c r="I454" i="6"/>
  <c r="L454" i="6"/>
  <c r="M454" i="6"/>
  <c r="Q215" i="6"/>
  <c r="R215" i="6"/>
  <c r="S215" i="6"/>
  <c r="T215" i="6"/>
  <c r="U215" i="6"/>
  <c r="P215" i="6"/>
  <c r="O215" i="6"/>
  <c r="S211" i="6"/>
  <c r="T211" i="6"/>
  <c r="U211" i="6"/>
  <c r="O211" i="6"/>
  <c r="R211" i="6"/>
  <c r="Q211" i="6"/>
  <c r="P211" i="6"/>
  <c r="L168" i="6"/>
  <c r="M168" i="6"/>
  <c r="N168" i="6"/>
  <c r="G168" i="6"/>
  <c r="H168" i="6"/>
  <c r="K168" i="6"/>
  <c r="J168" i="6"/>
  <c r="I168" i="6"/>
  <c r="L184" i="6"/>
  <c r="M184" i="6"/>
  <c r="N184" i="6"/>
  <c r="G184" i="6"/>
  <c r="H184" i="6"/>
  <c r="K184" i="6"/>
  <c r="I184" i="6"/>
  <c r="J184" i="6"/>
  <c r="M500" i="6"/>
  <c r="G500" i="6"/>
  <c r="H500" i="6"/>
  <c r="K500" i="6"/>
  <c r="L500" i="6"/>
  <c r="J500" i="6"/>
  <c r="I500" i="6"/>
  <c r="N500" i="6"/>
  <c r="S349" i="6"/>
  <c r="T349" i="6"/>
  <c r="U349" i="6"/>
  <c r="O349" i="6"/>
  <c r="R349" i="6"/>
  <c r="P349" i="6"/>
  <c r="Q349" i="6"/>
  <c r="S227" i="6"/>
  <c r="T227" i="6"/>
  <c r="U227" i="6"/>
  <c r="O227" i="6"/>
  <c r="R227" i="6"/>
  <c r="P227" i="6"/>
  <c r="Q227" i="6"/>
  <c r="S29" i="6"/>
  <c r="T29" i="6"/>
  <c r="U29" i="6"/>
  <c r="O29" i="6"/>
  <c r="R29" i="6"/>
  <c r="P29" i="6"/>
  <c r="Q29" i="6"/>
  <c r="L120" i="6"/>
  <c r="M120" i="6"/>
  <c r="N120" i="6"/>
  <c r="G120" i="6"/>
  <c r="H120" i="6"/>
  <c r="K120" i="6"/>
  <c r="I120" i="6"/>
  <c r="J120" i="6"/>
  <c r="M268" i="6"/>
  <c r="N268" i="6"/>
  <c r="G268" i="6"/>
  <c r="H268" i="6"/>
  <c r="I268" i="6"/>
  <c r="L268" i="6"/>
  <c r="K268" i="6"/>
  <c r="J268" i="6"/>
  <c r="P443" i="6"/>
  <c r="Q443" i="6"/>
  <c r="T443" i="6"/>
  <c r="S443" i="6"/>
  <c r="U443" i="6"/>
  <c r="O443" i="6"/>
  <c r="R443" i="6"/>
  <c r="L216" i="6"/>
  <c r="M216" i="6"/>
  <c r="N216" i="6"/>
  <c r="G216" i="6"/>
  <c r="H216" i="6"/>
  <c r="K216" i="6"/>
  <c r="I216" i="6"/>
  <c r="J216" i="6"/>
  <c r="M236" i="6"/>
  <c r="N236" i="6"/>
  <c r="G236" i="6"/>
  <c r="H236" i="6"/>
  <c r="I236" i="6"/>
  <c r="L236" i="6"/>
  <c r="J236" i="6"/>
  <c r="K236" i="6"/>
  <c r="O259" i="6"/>
  <c r="P259" i="6"/>
  <c r="Q259" i="6"/>
  <c r="R259" i="6"/>
  <c r="U259" i="6"/>
  <c r="T259" i="6"/>
  <c r="S259" i="6"/>
  <c r="S305" i="6"/>
  <c r="T305" i="6"/>
  <c r="U305" i="6"/>
  <c r="O305" i="6"/>
  <c r="R305" i="6"/>
  <c r="Q305" i="6"/>
  <c r="P305" i="6"/>
  <c r="K488" i="6"/>
  <c r="M488" i="6"/>
  <c r="N488" i="6"/>
  <c r="I488" i="6"/>
  <c r="H488" i="6"/>
  <c r="J488" i="6"/>
  <c r="G488" i="6"/>
  <c r="L488" i="6"/>
  <c r="T185" i="6"/>
  <c r="U185" i="6"/>
  <c r="O185" i="6"/>
  <c r="P185" i="6"/>
  <c r="S185" i="6"/>
  <c r="Q185" i="6"/>
  <c r="R185" i="6"/>
  <c r="K194" i="6"/>
  <c r="L194" i="6"/>
  <c r="M194" i="6"/>
  <c r="N194" i="6"/>
  <c r="G194" i="6"/>
  <c r="J194" i="6"/>
  <c r="H194" i="6"/>
  <c r="I194" i="6"/>
  <c r="L494" i="6"/>
  <c r="N494" i="6"/>
  <c r="G494" i="6"/>
  <c r="J494" i="6"/>
  <c r="K494" i="6"/>
  <c r="I494" i="6"/>
  <c r="H494" i="6"/>
  <c r="M494" i="6"/>
  <c r="J390" i="6"/>
  <c r="K390" i="6"/>
  <c r="L390" i="6"/>
  <c r="M390" i="6"/>
  <c r="N390" i="6"/>
  <c r="I390" i="6"/>
  <c r="H390" i="6"/>
  <c r="G390" i="6"/>
  <c r="H70" i="6"/>
  <c r="I70" i="6"/>
  <c r="J70" i="6"/>
  <c r="K70" i="6"/>
  <c r="L70" i="6"/>
  <c r="G70" i="6"/>
  <c r="N70" i="6"/>
  <c r="M70" i="6"/>
  <c r="I384" i="6"/>
  <c r="J384" i="6"/>
  <c r="K384" i="6"/>
  <c r="L384" i="6"/>
  <c r="M384" i="6"/>
  <c r="H384" i="6"/>
  <c r="G384" i="6"/>
  <c r="N384" i="6"/>
  <c r="I400" i="6"/>
  <c r="J400" i="6"/>
  <c r="K400" i="6"/>
  <c r="L400" i="6"/>
  <c r="M400" i="6"/>
  <c r="H400" i="6"/>
  <c r="G400" i="6"/>
  <c r="N400" i="6"/>
  <c r="P379" i="6"/>
  <c r="Q379" i="6"/>
  <c r="R379" i="6"/>
  <c r="S379" i="6"/>
  <c r="T379" i="6"/>
  <c r="O379" i="6"/>
  <c r="U379" i="6"/>
  <c r="O307" i="6"/>
  <c r="P307" i="6"/>
  <c r="Q307" i="6"/>
  <c r="R307" i="6"/>
  <c r="U307" i="6"/>
  <c r="S307" i="6"/>
  <c r="T307" i="6"/>
  <c r="H176" i="6"/>
  <c r="I176" i="6"/>
  <c r="J176" i="6"/>
  <c r="K176" i="6"/>
  <c r="L176" i="6"/>
  <c r="G176" i="6"/>
  <c r="M176" i="6"/>
  <c r="N176" i="6"/>
  <c r="O405" i="6"/>
  <c r="Q405" i="6"/>
  <c r="R405" i="6"/>
  <c r="S405" i="6"/>
  <c r="P405" i="6"/>
  <c r="T405" i="6"/>
  <c r="U405" i="6"/>
  <c r="N334" i="6"/>
  <c r="G334" i="6"/>
  <c r="H334" i="6"/>
  <c r="I334" i="6"/>
  <c r="J334" i="6"/>
  <c r="M334" i="6"/>
  <c r="L334" i="6"/>
  <c r="K334" i="6"/>
  <c r="U237" i="6"/>
  <c r="O237" i="6"/>
  <c r="P237" i="6"/>
  <c r="Q237" i="6"/>
  <c r="T237" i="6"/>
  <c r="R237" i="6"/>
  <c r="S237" i="6"/>
  <c r="T19" i="6"/>
  <c r="U19" i="6"/>
  <c r="O19" i="6"/>
  <c r="P19" i="6"/>
  <c r="S19" i="6"/>
  <c r="R19" i="6"/>
  <c r="Q19" i="6"/>
  <c r="Q109" i="6"/>
  <c r="R109" i="6"/>
  <c r="S109" i="6"/>
  <c r="T109" i="6"/>
  <c r="U109" i="6"/>
  <c r="P109" i="6"/>
  <c r="O109" i="6"/>
  <c r="K44" i="6"/>
  <c r="L44" i="6"/>
  <c r="M44" i="6"/>
  <c r="N44" i="6"/>
  <c r="G44" i="6"/>
  <c r="J44" i="6"/>
  <c r="H44" i="6"/>
  <c r="I44" i="6"/>
  <c r="N212" i="6"/>
  <c r="G212" i="6"/>
  <c r="H212" i="6"/>
  <c r="I212" i="6"/>
  <c r="J212" i="6"/>
  <c r="M212" i="6"/>
  <c r="K212" i="6"/>
  <c r="L212" i="6"/>
  <c r="S441" i="6"/>
  <c r="U441" i="6"/>
  <c r="Q441" i="6"/>
  <c r="P441" i="6"/>
  <c r="O441" i="6"/>
  <c r="R441" i="6"/>
  <c r="T441" i="6"/>
  <c r="N382" i="6"/>
  <c r="G382" i="6"/>
  <c r="H382" i="6"/>
  <c r="I382" i="6"/>
  <c r="J382" i="6"/>
  <c r="M382" i="6"/>
  <c r="K382" i="6"/>
  <c r="L382" i="6"/>
  <c r="R391" i="6"/>
  <c r="S391" i="6"/>
  <c r="T391" i="6"/>
  <c r="U391" i="6"/>
  <c r="Q391" i="6"/>
  <c r="P391" i="6"/>
  <c r="O391" i="6"/>
  <c r="H470" i="6"/>
  <c r="J470" i="6"/>
  <c r="K470" i="6"/>
  <c r="N470" i="6"/>
  <c r="M470" i="6"/>
  <c r="G470" i="6"/>
  <c r="I470" i="6"/>
  <c r="L470" i="6"/>
  <c r="J298" i="6"/>
  <c r="K298" i="6"/>
  <c r="L298" i="6"/>
  <c r="M298" i="6"/>
  <c r="N298" i="6"/>
  <c r="I298" i="6"/>
  <c r="G298" i="6"/>
  <c r="H298" i="6"/>
  <c r="Q33" i="6"/>
  <c r="R33" i="6"/>
  <c r="S33" i="6"/>
  <c r="T33" i="6"/>
  <c r="U33" i="6"/>
  <c r="P33" i="6"/>
  <c r="O33" i="6"/>
  <c r="L94" i="6"/>
  <c r="M94" i="6"/>
  <c r="N94" i="6"/>
  <c r="G94" i="6"/>
  <c r="H94" i="6"/>
  <c r="K94" i="6"/>
  <c r="I94" i="6"/>
  <c r="J94" i="6"/>
  <c r="L418" i="6"/>
  <c r="N418" i="6"/>
  <c r="G418" i="6"/>
  <c r="H418" i="6"/>
  <c r="K418" i="6"/>
  <c r="M418" i="6"/>
  <c r="I418" i="6"/>
  <c r="J418" i="6"/>
  <c r="S457" i="6"/>
  <c r="U457" i="6"/>
  <c r="Q457" i="6"/>
  <c r="P457" i="6"/>
  <c r="R457" i="6"/>
  <c r="T457" i="6"/>
  <c r="O457" i="6"/>
  <c r="O281" i="6"/>
  <c r="P281" i="6"/>
  <c r="Q281" i="6"/>
  <c r="R281" i="6"/>
  <c r="S281" i="6"/>
  <c r="T281" i="6"/>
  <c r="U281" i="6"/>
  <c r="R375" i="6"/>
  <c r="S375" i="6"/>
  <c r="T375" i="6"/>
  <c r="U375" i="6"/>
  <c r="Q375" i="6"/>
  <c r="P375" i="6"/>
  <c r="O375" i="6"/>
  <c r="S131" i="6"/>
  <c r="T131" i="6"/>
  <c r="U131" i="6"/>
  <c r="O131" i="6"/>
  <c r="R131" i="6"/>
  <c r="P131" i="6"/>
  <c r="Q131" i="6"/>
  <c r="K288" i="6"/>
  <c r="L288" i="6"/>
  <c r="M288" i="6"/>
  <c r="N288" i="6"/>
  <c r="G288" i="6"/>
  <c r="J288" i="6"/>
  <c r="H288" i="6"/>
  <c r="I288" i="6"/>
  <c r="R499" i="6"/>
  <c r="T499" i="6"/>
  <c r="U499" i="6"/>
  <c r="P499" i="6"/>
  <c r="O499" i="6"/>
  <c r="Q499" i="6"/>
  <c r="S499" i="6"/>
  <c r="H42" i="6"/>
  <c r="I42" i="6"/>
  <c r="J42" i="6"/>
  <c r="K42" i="6"/>
  <c r="L42" i="6"/>
  <c r="G42" i="6"/>
  <c r="M42" i="6"/>
  <c r="N42" i="6"/>
  <c r="G80" i="6"/>
  <c r="H80" i="6"/>
  <c r="I80" i="6"/>
  <c r="J80" i="6"/>
  <c r="K80" i="6"/>
  <c r="N80" i="6"/>
  <c r="L80" i="6"/>
  <c r="M80" i="6"/>
  <c r="L478" i="6"/>
  <c r="N478" i="6"/>
  <c r="G478" i="6"/>
  <c r="J478" i="6"/>
  <c r="I478" i="6"/>
  <c r="K478" i="6"/>
  <c r="M478" i="6"/>
  <c r="H478" i="6"/>
  <c r="M424" i="6"/>
  <c r="G424" i="6"/>
  <c r="H424" i="6"/>
  <c r="I424" i="6"/>
  <c r="L424" i="6"/>
  <c r="N424" i="6"/>
  <c r="J424" i="6"/>
  <c r="K424" i="6"/>
  <c r="H238" i="6"/>
  <c r="I238" i="6"/>
  <c r="J238" i="6"/>
  <c r="K238" i="6"/>
  <c r="L238" i="6"/>
  <c r="G238" i="6"/>
  <c r="M238" i="6"/>
  <c r="N238" i="6"/>
  <c r="I92" i="6"/>
  <c r="J92" i="6"/>
  <c r="K92" i="6"/>
  <c r="L92" i="6"/>
  <c r="M92" i="6"/>
  <c r="H92" i="6"/>
  <c r="N92" i="6"/>
  <c r="G92" i="6"/>
  <c r="O265" i="6"/>
  <c r="P265" i="6"/>
  <c r="Q265" i="6"/>
  <c r="R265" i="6"/>
  <c r="S265" i="6"/>
  <c r="U265" i="6"/>
  <c r="T265" i="6"/>
  <c r="M222" i="6"/>
  <c r="N222" i="6"/>
  <c r="G222" i="6"/>
  <c r="H222" i="6"/>
  <c r="I222" i="6"/>
  <c r="L222" i="6"/>
  <c r="J222" i="6"/>
  <c r="K222" i="6"/>
  <c r="G232" i="6"/>
  <c r="H232" i="6"/>
  <c r="I232" i="6"/>
  <c r="J232" i="6"/>
  <c r="K232" i="6"/>
  <c r="N232" i="6"/>
  <c r="L232" i="6"/>
  <c r="M232" i="6"/>
  <c r="R55" i="6"/>
  <c r="S55" i="6"/>
  <c r="T55" i="6"/>
  <c r="U55" i="6"/>
  <c r="Q55" i="6"/>
  <c r="O55" i="6"/>
  <c r="P55" i="6"/>
  <c r="I260" i="6"/>
  <c r="J260" i="6"/>
  <c r="K260" i="6"/>
  <c r="L260" i="6"/>
  <c r="M260" i="6"/>
  <c r="H260" i="6"/>
  <c r="G260" i="6"/>
  <c r="N260" i="6"/>
  <c r="T137" i="6"/>
  <c r="U137" i="6"/>
  <c r="O137" i="6"/>
  <c r="P137" i="6"/>
  <c r="S137" i="6"/>
  <c r="Q137" i="6"/>
  <c r="R137" i="6"/>
  <c r="N196" i="6"/>
  <c r="G196" i="6"/>
  <c r="H196" i="6"/>
  <c r="I196" i="6"/>
  <c r="J196" i="6"/>
  <c r="M196" i="6"/>
  <c r="K196" i="6"/>
  <c r="L196" i="6"/>
  <c r="P287" i="6"/>
  <c r="Q287" i="6"/>
  <c r="R287" i="6"/>
  <c r="S287" i="6"/>
  <c r="T287" i="6"/>
  <c r="O287" i="6"/>
  <c r="U287" i="6"/>
  <c r="M252" i="6"/>
  <c r="N252" i="6"/>
  <c r="G252" i="6"/>
  <c r="H252" i="6"/>
  <c r="I252" i="6"/>
  <c r="L252" i="6"/>
  <c r="J252" i="6"/>
  <c r="K252" i="6"/>
  <c r="U85" i="6"/>
  <c r="O85" i="6"/>
  <c r="P85" i="6"/>
  <c r="Q85" i="6"/>
  <c r="T85" i="6"/>
  <c r="R85" i="6"/>
  <c r="S85" i="6"/>
  <c r="T35" i="6"/>
  <c r="U35" i="6"/>
  <c r="O35" i="6"/>
  <c r="P35" i="6"/>
  <c r="S35" i="6"/>
  <c r="Q35" i="6"/>
  <c r="R35" i="6"/>
  <c r="R115" i="6"/>
  <c r="S115" i="6"/>
  <c r="T115" i="6"/>
  <c r="U115" i="6"/>
  <c r="Q115" i="6"/>
  <c r="O115" i="6"/>
  <c r="P115" i="6"/>
  <c r="J498" i="6"/>
  <c r="L498" i="6"/>
  <c r="M498" i="6"/>
  <c r="H498" i="6"/>
  <c r="G498" i="6"/>
  <c r="I498" i="6"/>
  <c r="K498" i="6"/>
  <c r="N498" i="6"/>
  <c r="O497" i="6"/>
  <c r="Q497" i="6"/>
  <c r="R497" i="6"/>
  <c r="U497" i="6"/>
  <c r="P497" i="6"/>
  <c r="S497" i="6"/>
  <c r="T497" i="6"/>
  <c r="P59" i="6"/>
  <c r="Q59" i="6"/>
  <c r="R59" i="6"/>
  <c r="S59" i="6"/>
  <c r="T59" i="6"/>
  <c r="O59" i="6"/>
  <c r="U59" i="6"/>
  <c r="T95" i="6"/>
  <c r="U95" i="6"/>
  <c r="O95" i="6"/>
  <c r="P95" i="6"/>
  <c r="S95" i="6"/>
  <c r="R95" i="6"/>
  <c r="Q95" i="6"/>
  <c r="R39" i="6"/>
  <c r="S39" i="6"/>
  <c r="T39" i="6"/>
  <c r="U39" i="6"/>
  <c r="Q39" i="6"/>
  <c r="O39" i="6"/>
  <c r="P39" i="6"/>
  <c r="O481" i="6"/>
  <c r="Q481" i="6"/>
  <c r="R481" i="6"/>
  <c r="U481" i="6"/>
  <c r="T481" i="6"/>
  <c r="P481" i="6"/>
  <c r="S481" i="6"/>
  <c r="S289" i="6"/>
  <c r="T289" i="6"/>
  <c r="U289" i="6"/>
  <c r="O289" i="6"/>
  <c r="R289" i="6"/>
  <c r="P289" i="6"/>
  <c r="Q289" i="6"/>
  <c r="U159" i="6"/>
  <c r="O159" i="6"/>
  <c r="P159" i="6"/>
  <c r="Q159" i="6"/>
  <c r="T159" i="6"/>
  <c r="S159" i="6"/>
  <c r="R159" i="6"/>
  <c r="G448" i="6"/>
  <c r="I448" i="6"/>
  <c r="J448" i="6"/>
  <c r="M448" i="6"/>
  <c r="H448" i="6"/>
  <c r="K448" i="6"/>
  <c r="L448" i="6"/>
  <c r="N448" i="6"/>
  <c r="U301" i="6"/>
  <c r="O301" i="6"/>
  <c r="P301" i="6"/>
  <c r="Q301" i="6"/>
  <c r="T301" i="6"/>
  <c r="R301" i="6"/>
  <c r="S301" i="6"/>
  <c r="S179" i="6"/>
  <c r="T179" i="6"/>
  <c r="U179" i="6"/>
  <c r="O179" i="6"/>
  <c r="R179" i="6"/>
  <c r="P179" i="6"/>
  <c r="Q179" i="6"/>
  <c r="U207" i="6"/>
  <c r="O207" i="6"/>
  <c r="P207" i="6"/>
  <c r="Q207" i="6"/>
  <c r="T207" i="6"/>
  <c r="R207" i="6"/>
  <c r="S207" i="6"/>
  <c r="H302" i="6"/>
  <c r="I302" i="6"/>
  <c r="J302" i="6"/>
  <c r="K302" i="6"/>
  <c r="L302" i="6"/>
  <c r="G302" i="6"/>
  <c r="M302" i="6"/>
  <c r="N302" i="6"/>
  <c r="M360" i="6"/>
  <c r="N360" i="6"/>
  <c r="G360" i="6"/>
  <c r="H360" i="6"/>
  <c r="I360" i="6"/>
  <c r="L360" i="6"/>
  <c r="J360" i="6"/>
  <c r="K360" i="6"/>
  <c r="N90" i="6"/>
  <c r="G90" i="6"/>
  <c r="H90" i="6"/>
  <c r="I90" i="6"/>
  <c r="J90" i="6"/>
  <c r="M90" i="6"/>
  <c r="K90" i="6"/>
  <c r="L90" i="6"/>
  <c r="H208" i="6"/>
  <c r="I208" i="6"/>
  <c r="J208" i="6"/>
  <c r="K208" i="6"/>
  <c r="L208" i="6"/>
  <c r="G208" i="6"/>
  <c r="M208" i="6"/>
  <c r="N208" i="6"/>
  <c r="M206" i="6"/>
  <c r="N206" i="6"/>
  <c r="G206" i="6"/>
  <c r="H206" i="6"/>
  <c r="I206" i="6"/>
  <c r="L206" i="6"/>
  <c r="J206" i="6"/>
  <c r="K206" i="6"/>
  <c r="Q385" i="6"/>
  <c r="R385" i="6"/>
  <c r="S385" i="6"/>
  <c r="T385" i="6"/>
  <c r="U385" i="6"/>
  <c r="P385" i="6"/>
  <c r="O385" i="6"/>
  <c r="O155" i="6"/>
  <c r="P155" i="6"/>
  <c r="Q155" i="6"/>
  <c r="R155" i="6"/>
  <c r="S155" i="6"/>
  <c r="T155" i="6"/>
  <c r="U155" i="6"/>
  <c r="J234" i="6"/>
  <c r="K234" i="6"/>
  <c r="L234" i="6"/>
  <c r="M234" i="6"/>
  <c r="N234" i="6"/>
  <c r="I234" i="6"/>
  <c r="G234" i="6"/>
  <c r="H234" i="6"/>
  <c r="H224" i="6"/>
  <c r="I224" i="6"/>
  <c r="J224" i="6"/>
  <c r="K224" i="6"/>
  <c r="L224" i="6"/>
  <c r="G224" i="6"/>
  <c r="M224" i="6"/>
  <c r="N224" i="6"/>
  <c r="N490" i="6"/>
  <c r="H490" i="6"/>
  <c r="I490" i="6"/>
  <c r="L490" i="6"/>
  <c r="K490" i="6"/>
  <c r="M490" i="6"/>
  <c r="G490" i="6"/>
  <c r="J490" i="6"/>
  <c r="Q325" i="6"/>
  <c r="R325" i="6"/>
  <c r="S325" i="6"/>
  <c r="T325" i="6"/>
  <c r="U325" i="6"/>
  <c r="P325" i="6"/>
  <c r="O325" i="6"/>
  <c r="N442" i="6"/>
  <c r="H442" i="6"/>
  <c r="I442" i="6"/>
  <c r="L442" i="6"/>
  <c r="G442" i="6"/>
  <c r="M442" i="6"/>
  <c r="J442" i="6"/>
  <c r="K442" i="6"/>
  <c r="R451" i="6"/>
  <c r="T451" i="6"/>
  <c r="U451" i="6"/>
  <c r="P451" i="6"/>
  <c r="O451" i="6"/>
  <c r="Q451" i="6"/>
  <c r="S451" i="6"/>
  <c r="N474" i="6"/>
  <c r="H474" i="6"/>
  <c r="I474" i="6"/>
  <c r="L474" i="6"/>
  <c r="M474" i="6"/>
  <c r="G474" i="6"/>
  <c r="K474" i="6"/>
  <c r="J474" i="6"/>
  <c r="T217" i="6"/>
  <c r="U217" i="6"/>
  <c r="O217" i="6"/>
  <c r="P217" i="6"/>
  <c r="S217" i="6"/>
  <c r="R217" i="6"/>
  <c r="Q217" i="6"/>
  <c r="O187" i="6"/>
  <c r="P187" i="6"/>
  <c r="Q187" i="6"/>
  <c r="R187" i="6"/>
  <c r="S187" i="6"/>
  <c r="T187" i="6"/>
  <c r="U187" i="6"/>
  <c r="M174" i="6"/>
  <c r="N174" i="6"/>
  <c r="G174" i="6"/>
  <c r="H174" i="6"/>
  <c r="I174" i="6"/>
  <c r="L174" i="6"/>
  <c r="K174" i="6"/>
  <c r="J174" i="6"/>
  <c r="U425" i="6"/>
  <c r="O425" i="6"/>
  <c r="P425" i="6"/>
  <c r="Q425" i="6"/>
  <c r="T425" i="6"/>
  <c r="S425" i="6"/>
  <c r="R425" i="6"/>
  <c r="N74" i="6"/>
  <c r="G74" i="6"/>
  <c r="H74" i="6"/>
  <c r="I74" i="6"/>
  <c r="J74" i="6"/>
  <c r="M74" i="6"/>
  <c r="K74" i="6"/>
  <c r="L74" i="6"/>
  <c r="K364" i="6"/>
  <c r="L364" i="6"/>
  <c r="M364" i="6"/>
  <c r="N364" i="6"/>
  <c r="G364" i="6"/>
  <c r="J364" i="6"/>
  <c r="H364" i="6"/>
  <c r="I364" i="6"/>
  <c r="J358" i="6"/>
  <c r="K358" i="6"/>
  <c r="L358" i="6"/>
  <c r="M358" i="6"/>
  <c r="N358" i="6"/>
  <c r="I358" i="6"/>
  <c r="G358" i="6"/>
  <c r="H358" i="6"/>
  <c r="U269" i="6"/>
  <c r="O269" i="6"/>
  <c r="P269" i="6"/>
  <c r="Q269" i="6"/>
  <c r="T269" i="6"/>
  <c r="R269" i="6"/>
  <c r="S269" i="6"/>
  <c r="G154" i="6"/>
  <c r="H154" i="6"/>
  <c r="I154" i="6"/>
  <c r="J154" i="6"/>
  <c r="K154" i="6"/>
  <c r="N154" i="6"/>
  <c r="L154" i="6"/>
  <c r="M154" i="6"/>
  <c r="I352" i="6"/>
  <c r="J352" i="6"/>
  <c r="K352" i="6"/>
  <c r="L352" i="6"/>
  <c r="M352" i="6"/>
  <c r="H352" i="6"/>
  <c r="G352" i="6"/>
  <c r="N352" i="6"/>
  <c r="G264" i="6"/>
  <c r="H264" i="6"/>
  <c r="I264" i="6"/>
  <c r="J264" i="6"/>
  <c r="K264" i="6"/>
  <c r="N264" i="6"/>
  <c r="L264" i="6"/>
  <c r="M264" i="6"/>
  <c r="O341" i="6"/>
  <c r="P341" i="6"/>
  <c r="Q341" i="6"/>
  <c r="R341" i="6"/>
  <c r="S341" i="6"/>
  <c r="U341" i="6"/>
  <c r="T341" i="6"/>
  <c r="R407" i="6"/>
  <c r="T407" i="6"/>
  <c r="U407" i="6"/>
  <c r="Q407" i="6"/>
  <c r="O407" i="6"/>
  <c r="P407" i="6"/>
  <c r="S407" i="6"/>
  <c r="K72" i="6"/>
  <c r="L72" i="6"/>
  <c r="M72" i="6"/>
  <c r="N72" i="6"/>
  <c r="G72" i="6"/>
  <c r="J72" i="6"/>
  <c r="H72" i="6"/>
  <c r="I72" i="6"/>
  <c r="U175" i="6"/>
  <c r="O175" i="6"/>
  <c r="P175" i="6"/>
  <c r="Q175" i="6"/>
  <c r="T175" i="6"/>
  <c r="R175" i="6"/>
  <c r="S175" i="6"/>
  <c r="T201" i="6"/>
  <c r="U201" i="6"/>
  <c r="O201" i="6"/>
  <c r="P201" i="6"/>
  <c r="S201" i="6"/>
  <c r="Q201" i="6"/>
  <c r="R201" i="6"/>
  <c r="K332" i="6"/>
  <c r="L332" i="6"/>
  <c r="M332" i="6"/>
  <c r="N332" i="6"/>
  <c r="G332" i="6"/>
  <c r="J332" i="6"/>
  <c r="I332" i="6"/>
  <c r="H332" i="6"/>
  <c r="J172" i="6"/>
  <c r="K172" i="6"/>
  <c r="L172" i="6"/>
  <c r="M172" i="6"/>
  <c r="N172" i="6"/>
  <c r="I172" i="6"/>
  <c r="G172" i="6"/>
  <c r="H172" i="6"/>
  <c r="N350" i="6"/>
  <c r="G350" i="6"/>
  <c r="H350" i="6"/>
  <c r="I350" i="6"/>
  <c r="J350" i="6"/>
  <c r="M350" i="6"/>
  <c r="L350" i="6"/>
  <c r="K350" i="6"/>
  <c r="G388" i="6"/>
  <c r="H388" i="6"/>
  <c r="I388" i="6"/>
  <c r="J388" i="6"/>
  <c r="K388" i="6"/>
  <c r="N388" i="6"/>
  <c r="L388" i="6"/>
  <c r="M388" i="6"/>
  <c r="I32" i="6"/>
  <c r="J32" i="6"/>
  <c r="K32" i="6"/>
  <c r="L32" i="6"/>
  <c r="M32" i="6"/>
  <c r="H32" i="6"/>
  <c r="G32" i="6"/>
  <c r="N32" i="6"/>
  <c r="I214" i="6"/>
  <c r="J214" i="6"/>
  <c r="K214" i="6"/>
  <c r="L214" i="6"/>
  <c r="M214" i="6"/>
  <c r="H214" i="6"/>
  <c r="N214" i="6"/>
  <c r="G214" i="6"/>
  <c r="H346" i="6"/>
  <c r="I346" i="6"/>
  <c r="J346" i="6"/>
  <c r="K346" i="6"/>
  <c r="L346" i="6"/>
  <c r="G346" i="6"/>
  <c r="N346" i="6"/>
  <c r="M346" i="6"/>
  <c r="J282" i="6"/>
  <c r="K282" i="6"/>
  <c r="L282" i="6"/>
  <c r="M282" i="6"/>
  <c r="N282" i="6"/>
  <c r="I282" i="6"/>
  <c r="G282" i="6"/>
  <c r="H282" i="6"/>
  <c r="T495" i="6"/>
  <c r="O495" i="6"/>
  <c r="R495" i="6"/>
  <c r="Q495" i="6"/>
  <c r="S495" i="6"/>
  <c r="U495" i="6"/>
  <c r="P495" i="6"/>
  <c r="T169" i="6"/>
  <c r="U169" i="6"/>
  <c r="O169" i="6"/>
  <c r="P169" i="6"/>
  <c r="S169" i="6"/>
  <c r="Q169" i="6"/>
  <c r="R169" i="6"/>
  <c r="K472" i="6"/>
  <c r="M472" i="6"/>
  <c r="N472" i="6"/>
  <c r="I472" i="6"/>
  <c r="H472" i="6"/>
  <c r="J472" i="6"/>
  <c r="L472" i="6"/>
  <c r="G472" i="6"/>
  <c r="N398" i="6"/>
  <c r="G398" i="6"/>
  <c r="H398" i="6"/>
  <c r="I398" i="6"/>
  <c r="J398" i="6"/>
  <c r="M398" i="6"/>
  <c r="K398" i="6"/>
  <c r="L398" i="6"/>
  <c r="L354" i="6"/>
  <c r="M354" i="6"/>
  <c r="N354" i="6"/>
  <c r="G354" i="6"/>
  <c r="H354" i="6"/>
  <c r="K354" i="6"/>
  <c r="J354" i="6"/>
  <c r="I354" i="6"/>
  <c r="T355" i="6"/>
  <c r="U355" i="6"/>
  <c r="O355" i="6"/>
  <c r="P355" i="6"/>
  <c r="S355" i="6"/>
  <c r="Q355" i="6"/>
  <c r="R355" i="6"/>
  <c r="L50" i="6"/>
  <c r="M50" i="6"/>
  <c r="N50" i="6"/>
  <c r="G50" i="6"/>
  <c r="H50" i="6"/>
  <c r="K50" i="6"/>
  <c r="I50" i="6"/>
  <c r="J50" i="6"/>
  <c r="T403" i="6"/>
  <c r="O403" i="6"/>
  <c r="P403" i="6"/>
  <c r="S403" i="6"/>
  <c r="Q403" i="6"/>
  <c r="R403" i="6"/>
  <c r="U403" i="6"/>
  <c r="S321" i="6"/>
  <c r="T321" i="6"/>
  <c r="U321" i="6"/>
  <c r="O321" i="6"/>
  <c r="R321" i="6"/>
  <c r="P321" i="6"/>
  <c r="Q321" i="6"/>
  <c r="U143" i="6"/>
  <c r="O143" i="6"/>
  <c r="P143" i="6"/>
  <c r="Q143" i="6"/>
  <c r="T143" i="6"/>
  <c r="R143" i="6"/>
  <c r="S143" i="6"/>
  <c r="T263" i="6"/>
  <c r="U263" i="6"/>
  <c r="O263" i="6"/>
  <c r="P263" i="6"/>
  <c r="S263" i="6"/>
  <c r="Q263" i="6"/>
  <c r="R263" i="6"/>
  <c r="G52" i="6"/>
  <c r="H52" i="6"/>
  <c r="I52" i="6"/>
  <c r="J52" i="6"/>
  <c r="K52" i="6"/>
  <c r="N52" i="6"/>
  <c r="M52" i="6"/>
  <c r="L52" i="6"/>
  <c r="O53" i="6"/>
  <c r="P53" i="6"/>
  <c r="Q53" i="6"/>
  <c r="R53" i="6"/>
  <c r="S53" i="6"/>
  <c r="T53" i="6"/>
  <c r="U53" i="6"/>
  <c r="M392" i="6"/>
  <c r="N392" i="6"/>
  <c r="G392" i="6"/>
  <c r="H392" i="6"/>
  <c r="I392" i="6"/>
  <c r="L392" i="6"/>
  <c r="J392" i="6"/>
  <c r="K392" i="6"/>
  <c r="Q65" i="6"/>
  <c r="R65" i="6"/>
  <c r="S65" i="6"/>
  <c r="T65" i="6"/>
  <c r="U65" i="6"/>
  <c r="P65" i="6"/>
  <c r="O65" i="6"/>
  <c r="L78" i="6"/>
  <c r="M78" i="6"/>
  <c r="N78" i="6"/>
  <c r="G78" i="6"/>
  <c r="H78" i="6"/>
  <c r="K78" i="6"/>
  <c r="I78" i="6"/>
  <c r="J78" i="6"/>
  <c r="O113" i="6"/>
  <c r="P113" i="6"/>
  <c r="Q113" i="6"/>
  <c r="R113" i="6"/>
  <c r="S113" i="6"/>
  <c r="U113" i="6"/>
  <c r="T113" i="6"/>
  <c r="I48" i="6"/>
  <c r="J48" i="6"/>
  <c r="K48" i="6"/>
  <c r="L48" i="6"/>
  <c r="M48" i="6"/>
  <c r="H48" i="6"/>
  <c r="G48" i="6"/>
  <c r="N48" i="6"/>
  <c r="T479" i="6"/>
  <c r="O479" i="6"/>
  <c r="R479" i="6"/>
  <c r="P479" i="6"/>
  <c r="Q479" i="6"/>
  <c r="U479" i="6"/>
  <c r="S479" i="6"/>
  <c r="H10" i="6"/>
  <c r="I10" i="6"/>
  <c r="J10" i="6"/>
  <c r="K10" i="6"/>
  <c r="L10" i="6"/>
  <c r="G10" i="6"/>
  <c r="M10" i="6"/>
  <c r="N10" i="6"/>
  <c r="I16" i="6"/>
  <c r="J16" i="6"/>
  <c r="K16" i="6"/>
  <c r="L16" i="6"/>
  <c r="M16" i="6"/>
  <c r="H16" i="6"/>
  <c r="N16" i="6"/>
  <c r="G16" i="6"/>
  <c r="L200" i="6"/>
  <c r="M200" i="6"/>
  <c r="N200" i="6"/>
  <c r="G200" i="6"/>
  <c r="H200" i="6"/>
  <c r="K200" i="6"/>
  <c r="I200" i="6"/>
  <c r="J200" i="6"/>
  <c r="J98" i="6"/>
  <c r="K98" i="6"/>
  <c r="L98" i="6"/>
  <c r="M98" i="6"/>
  <c r="N98" i="6"/>
  <c r="I98" i="6"/>
  <c r="H98" i="6"/>
  <c r="G98" i="6"/>
  <c r="Q277" i="6"/>
  <c r="R277" i="6"/>
  <c r="S277" i="6"/>
  <c r="T277" i="6"/>
  <c r="U277" i="6"/>
  <c r="P277" i="6"/>
  <c r="O277" i="6"/>
  <c r="N274" i="6"/>
  <c r="G274" i="6"/>
  <c r="H274" i="6"/>
  <c r="I274" i="6"/>
  <c r="J274" i="6"/>
  <c r="M274" i="6"/>
  <c r="L274" i="6"/>
  <c r="K274" i="6"/>
  <c r="S163" i="6"/>
  <c r="T163" i="6"/>
  <c r="U163" i="6"/>
  <c r="O163" i="6"/>
  <c r="R163" i="6"/>
  <c r="P163" i="6"/>
  <c r="Q163" i="6"/>
  <c r="N46" i="6"/>
  <c r="G46" i="6"/>
  <c r="H46" i="6"/>
  <c r="I46" i="6"/>
  <c r="J46" i="6"/>
  <c r="M46" i="6"/>
  <c r="L46" i="6"/>
  <c r="K46" i="6"/>
  <c r="P455" i="6"/>
  <c r="R455" i="6"/>
  <c r="S455" i="6"/>
  <c r="U455" i="6"/>
  <c r="O455" i="6"/>
  <c r="Q455" i="6"/>
  <c r="T455" i="6"/>
  <c r="K440" i="6"/>
  <c r="M440" i="6"/>
  <c r="N440" i="6"/>
  <c r="I440" i="6"/>
  <c r="H440" i="6"/>
  <c r="J440" i="6"/>
  <c r="L440" i="6"/>
  <c r="G440" i="6"/>
  <c r="S241" i="6"/>
  <c r="T241" i="6"/>
  <c r="U241" i="6"/>
  <c r="O241" i="6"/>
  <c r="R241" i="6"/>
  <c r="Q241" i="6"/>
  <c r="P241" i="6"/>
  <c r="N132" i="6"/>
  <c r="G132" i="6"/>
  <c r="H132" i="6"/>
  <c r="I132" i="6"/>
  <c r="J132" i="6"/>
  <c r="M132" i="6"/>
  <c r="K132" i="6"/>
  <c r="L132" i="6"/>
  <c r="H26" i="6"/>
  <c r="I26" i="6"/>
  <c r="J26" i="6"/>
  <c r="K26" i="6"/>
  <c r="L26" i="6"/>
  <c r="G26" i="6"/>
  <c r="M26" i="6"/>
  <c r="N26" i="6"/>
  <c r="J38" i="6"/>
  <c r="K38" i="6"/>
  <c r="L38" i="6"/>
  <c r="M38" i="6"/>
  <c r="N38" i="6"/>
  <c r="I38" i="6"/>
  <c r="G38" i="6"/>
  <c r="H38" i="6"/>
  <c r="M376" i="6"/>
  <c r="N376" i="6"/>
  <c r="G376" i="6"/>
  <c r="H376" i="6"/>
  <c r="I376" i="6"/>
  <c r="L376" i="6"/>
  <c r="J376" i="6"/>
  <c r="K376" i="6"/>
  <c r="R359" i="6"/>
  <c r="S359" i="6"/>
  <c r="T359" i="6"/>
  <c r="U359" i="6"/>
  <c r="Q359" i="6"/>
  <c r="P359" i="6"/>
  <c r="O359" i="6"/>
  <c r="O91" i="6"/>
  <c r="P91" i="6"/>
  <c r="Q91" i="6"/>
  <c r="R91" i="6"/>
  <c r="U91" i="6"/>
  <c r="S91" i="6"/>
  <c r="T91" i="6"/>
  <c r="L18" i="6"/>
  <c r="M18" i="6"/>
  <c r="N18" i="6"/>
  <c r="G18" i="6"/>
  <c r="H18" i="6"/>
  <c r="K18" i="6"/>
  <c r="I18" i="6"/>
  <c r="J18" i="6"/>
  <c r="G122" i="6"/>
  <c r="H122" i="6"/>
  <c r="I122" i="6"/>
  <c r="J122" i="6"/>
  <c r="K122" i="6"/>
  <c r="N122" i="6"/>
  <c r="M122" i="6"/>
  <c r="L122" i="6"/>
  <c r="M344" i="6"/>
  <c r="N344" i="6"/>
  <c r="G344" i="6"/>
  <c r="H344" i="6"/>
  <c r="I344" i="6"/>
  <c r="L344" i="6"/>
  <c r="K344" i="6"/>
  <c r="J344" i="6"/>
  <c r="H378" i="6"/>
  <c r="I378" i="6"/>
  <c r="J378" i="6"/>
  <c r="K378" i="6"/>
  <c r="L378" i="6"/>
  <c r="G378" i="6"/>
  <c r="N378" i="6"/>
  <c r="M378" i="6"/>
  <c r="K256" i="6"/>
  <c r="L256" i="6"/>
  <c r="M256" i="6"/>
  <c r="N256" i="6"/>
  <c r="G256" i="6"/>
  <c r="J256" i="6"/>
  <c r="I256" i="6"/>
  <c r="H256" i="6"/>
  <c r="O275" i="6"/>
  <c r="P275" i="6"/>
  <c r="Q275" i="6"/>
  <c r="R275" i="6"/>
  <c r="U275" i="6"/>
  <c r="S275" i="6"/>
  <c r="T275" i="6"/>
  <c r="G138" i="6"/>
  <c r="H138" i="6"/>
  <c r="I138" i="6"/>
  <c r="J138" i="6"/>
  <c r="K138" i="6"/>
  <c r="N138" i="6"/>
  <c r="L138" i="6"/>
  <c r="M138" i="6"/>
  <c r="O313" i="6"/>
  <c r="P313" i="6"/>
  <c r="Q313" i="6"/>
  <c r="R313" i="6"/>
  <c r="S313" i="6"/>
  <c r="T313" i="6"/>
  <c r="U313" i="6"/>
  <c r="G312" i="6"/>
  <c r="H312" i="6"/>
  <c r="I312" i="6"/>
  <c r="J312" i="6"/>
  <c r="K312" i="6"/>
  <c r="N312" i="6"/>
  <c r="L312" i="6"/>
  <c r="M312" i="6"/>
  <c r="U253" i="6"/>
  <c r="O253" i="6"/>
  <c r="P253" i="6"/>
  <c r="Q253" i="6"/>
  <c r="T253" i="6"/>
  <c r="S253" i="6"/>
  <c r="R253" i="6"/>
  <c r="H128" i="6"/>
  <c r="I128" i="6"/>
  <c r="J128" i="6"/>
  <c r="K128" i="6"/>
  <c r="L128" i="6"/>
  <c r="G128" i="6"/>
  <c r="N128" i="6"/>
  <c r="M128" i="6"/>
  <c r="I276" i="6"/>
  <c r="J276" i="6"/>
  <c r="K276" i="6"/>
  <c r="L276" i="6"/>
  <c r="M276" i="6"/>
  <c r="H276" i="6"/>
  <c r="G276" i="6"/>
  <c r="N276" i="6"/>
  <c r="J140" i="6"/>
  <c r="K140" i="6"/>
  <c r="L140" i="6"/>
  <c r="M140" i="6"/>
  <c r="N140" i="6"/>
  <c r="I140" i="6"/>
  <c r="G140" i="6"/>
  <c r="H140" i="6"/>
  <c r="U117" i="6"/>
  <c r="O117" i="6"/>
  <c r="P117" i="6"/>
  <c r="Q117" i="6"/>
  <c r="T117" i="6"/>
  <c r="R117" i="6"/>
  <c r="S117" i="6"/>
  <c r="Q17" i="6"/>
  <c r="R17" i="6"/>
  <c r="S17" i="6"/>
  <c r="T17" i="6"/>
  <c r="U17" i="6"/>
  <c r="P17" i="6"/>
  <c r="O17" i="6"/>
  <c r="N306" i="6"/>
  <c r="G306" i="6"/>
  <c r="H306" i="6"/>
  <c r="I306" i="6"/>
  <c r="J306" i="6"/>
  <c r="M306" i="6"/>
  <c r="K306" i="6"/>
  <c r="L306" i="6"/>
  <c r="P347" i="6"/>
  <c r="Q347" i="6"/>
  <c r="R347" i="6"/>
  <c r="S347" i="6"/>
  <c r="T347" i="6"/>
  <c r="O347" i="6"/>
  <c r="U347" i="6"/>
  <c r="U223" i="6"/>
  <c r="O223" i="6"/>
  <c r="P223" i="6"/>
  <c r="Q223" i="6"/>
  <c r="T223" i="6"/>
  <c r="S223" i="6"/>
  <c r="R223" i="6"/>
  <c r="O213" i="6"/>
  <c r="P213" i="6"/>
  <c r="Q213" i="6"/>
  <c r="R213" i="6"/>
  <c r="U213" i="6"/>
  <c r="S213" i="6"/>
  <c r="T213" i="6"/>
  <c r="G248" i="6"/>
  <c r="H248" i="6"/>
  <c r="I248" i="6"/>
  <c r="J248" i="6"/>
  <c r="K248" i="6"/>
  <c r="N248" i="6"/>
  <c r="L248" i="6"/>
  <c r="M248" i="6"/>
  <c r="M300" i="6"/>
  <c r="N300" i="6"/>
  <c r="G300" i="6"/>
  <c r="H300" i="6"/>
  <c r="I300" i="6"/>
  <c r="L300" i="6"/>
  <c r="J300" i="6"/>
  <c r="K300" i="6"/>
  <c r="S381" i="6"/>
  <c r="T381" i="6"/>
  <c r="U381" i="6"/>
  <c r="O381" i="6"/>
  <c r="R381" i="6"/>
  <c r="Q381" i="6"/>
  <c r="P381" i="6"/>
  <c r="R315" i="6"/>
  <c r="S315" i="6"/>
  <c r="T315" i="6"/>
  <c r="U315" i="6"/>
  <c r="Q315" i="6"/>
  <c r="O315" i="6"/>
  <c r="P315" i="6"/>
  <c r="I460" i="6"/>
  <c r="K460" i="6"/>
  <c r="L460" i="6"/>
  <c r="G460" i="6"/>
  <c r="H460" i="6"/>
  <c r="J460" i="6"/>
  <c r="M460" i="6"/>
  <c r="N460" i="6"/>
  <c r="K348" i="6"/>
  <c r="L348" i="6"/>
  <c r="M348" i="6"/>
  <c r="N348" i="6"/>
  <c r="G348" i="6"/>
  <c r="J348" i="6"/>
  <c r="I348" i="6"/>
  <c r="H348" i="6"/>
  <c r="K60" i="6"/>
  <c r="L60" i="6"/>
  <c r="M60" i="6"/>
  <c r="N60" i="6"/>
  <c r="G60" i="6"/>
  <c r="J60" i="6"/>
  <c r="H60" i="6"/>
  <c r="I60" i="6"/>
  <c r="O367" i="6"/>
  <c r="P367" i="6"/>
  <c r="Q367" i="6"/>
  <c r="R367" i="6"/>
  <c r="U367" i="6"/>
  <c r="S367" i="6"/>
  <c r="T367" i="6"/>
  <c r="J82" i="6"/>
  <c r="K82" i="6"/>
  <c r="L82" i="6"/>
  <c r="M82" i="6"/>
  <c r="N82" i="6"/>
  <c r="I82" i="6"/>
  <c r="G82" i="6"/>
  <c r="H82" i="6"/>
  <c r="J6" i="6"/>
  <c r="K6" i="6"/>
  <c r="L6" i="6"/>
  <c r="M6" i="6"/>
  <c r="N6" i="6"/>
  <c r="I6" i="6"/>
  <c r="G6" i="6"/>
  <c r="H6" i="6"/>
  <c r="O335" i="6"/>
  <c r="P335" i="6"/>
  <c r="Q335" i="6"/>
  <c r="R335" i="6"/>
  <c r="U335" i="6"/>
  <c r="T335" i="6"/>
  <c r="S335" i="6"/>
  <c r="L110" i="6"/>
  <c r="M110" i="6"/>
  <c r="N110" i="6"/>
  <c r="G110" i="6"/>
  <c r="H110" i="6"/>
  <c r="K110" i="6"/>
  <c r="J110" i="6"/>
  <c r="I110" i="6"/>
  <c r="P71" i="6"/>
  <c r="Q71" i="6"/>
  <c r="R71" i="6"/>
  <c r="S71" i="6"/>
  <c r="T71" i="6"/>
  <c r="O71" i="6"/>
  <c r="U71" i="6"/>
  <c r="U9" i="6"/>
  <c r="O9" i="6"/>
  <c r="P9" i="6"/>
  <c r="Q9" i="6"/>
  <c r="T9" i="6"/>
  <c r="R9" i="6"/>
  <c r="S9" i="6"/>
  <c r="J124" i="6"/>
  <c r="K124" i="6"/>
  <c r="L124" i="6"/>
  <c r="M124" i="6"/>
  <c r="N124" i="6"/>
  <c r="I124" i="6"/>
  <c r="G124" i="6"/>
  <c r="H124" i="6"/>
  <c r="G186" i="6"/>
  <c r="H186" i="6"/>
  <c r="I186" i="6"/>
  <c r="J186" i="6"/>
  <c r="K186" i="6"/>
  <c r="N186" i="6"/>
  <c r="M186" i="6"/>
  <c r="L186" i="6"/>
  <c r="I428" i="6"/>
  <c r="K428" i="6"/>
  <c r="L428" i="6"/>
  <c r="G428" i="6"/>
  <c r="H428" i="6"/>
  <c r="J428" i="6"/>
  <c r="M428" i="6"/>
  <c r="N428" i="6"/>
  <c r="T295" i="6"/>
  <c r="U295" i="6"/>
  <c r="O295" i="6"/>
  <c r="P295" i="6"/>
  <c r="S295" i="6"/>
  <c r="Q295" i="6"/>
  <c r="R295" i="6"/>
  <c r="U329" i="6"/>
  <c r="O329" i="6"/>
  <c r="P329" i="6"/>
  <c r="Q329" i="6"/>
  <c r="T329" i="6"/>
  <c r="S329" i="6"/>
  <c r="R329" i="6"/>
  <c r="O323" i="6"/>
  <c r="P323" i="6"/>
  <c r="Q323" i="6"/>
  <c r="R323" i="6"/>
  <c r="U323" i="6"/>
  <c r="T323" i="6"/>
  <c r="S323" i="6"/>
  <c r="G480" i="6"/>
  <c r="I480" i="6"/>
  <c r="J480" i="6"/>
  <c r="M480" i="6"/>
  <c r="L480" i="6"/>
  <c r="N480" i="6"/>
  <c r="H480" i="6"/>
  <c r="K480" i="6"/>
  <c r="L246" i="6"/>
  <c r="M246" i="6"/>
  <c r="N246" i="6"/>
  <c r="G246" i="6"/>
  <c r="H246" i="6"/>
  <c r="K246" i="6"/>
  <c r="I246" i="6"/>
  <c r="J246" i="6"/>
  <c r="M142" i="6"/>
  <c r="N142" i="6"/>
  <c r="G142" i="6"/>
  <c r="H142" i="6"/>
  <c r="I142" i="6"/>
  <c r="L142" i="6"/>
  <c r="J142" i="6"/>
  <c r="K142" i="6"/>
  <c r="R423" i="6"/>
  <c r="T423" i="6"/>
  <c r="U423" i="6"/>
  <c r="Q423" i="6"/>
  <c r="O423" i="6"/>
  <c r="S423" i="6"/>
  <c r="P423" i="6"/>
  <c r="M100" i="6"/>
  <c r="N100" i="6"/>
  <c r="G100" i="6"/>
  <c r="H100" i="6"/>
  <c r="I100" i="6"/>
  <c r="L100" i="6"/>
  <c r="J100" i="6"/>
  <c r="K100" i="6"/>
  <c r="L310" i="6"/>
  <c r="M310" i="6"/>
  <c r="N310" i="6"/>
  <c r="G310" i="6"/>
  <c r="H310" i="6"/>
  <c r="K310" i="6"/>
  <c r="I310" i="6"/>
  <c r="J310" i="6"/>
  <c r="H144" i="6"/>
  <c r="I144" i="6"/>
  <c r="J144" i="6"/>
  <c r="K144" i="6"/>
  <c r="L144" i="6"/>
  <c r="G144" i="6"/>
  <c r="M144" i="6"/>
  <c r="N144" i="6"/>
  <c r="N290" i="6"/>
  <c r="G290" i="6"/>
  <c r="H290" i="6"/>
  <c r="I290" i="6"/>
  <c r="J290" i="6"/>
  <c r="M290" i="6"/>
  <c r="K290" i="6"/>
  <c r="L290" i="6"/>
  <c r="K146" i="6"/>
  <c r="L146" i="6"/>
  <c r="M146" i="6"/>
  <c r="N146" i="6"/>
  <c r="G146" i="6"/>
  <c r="J146" i="6"/>
  <c r="H146" i="6"/>
  <c r="I146" i="6"/>
  <c r="R267" i="6"/>
  <c r="S267" i="6"/>
  <c r="T267" i="6"/>
  <c r="U267" i="6"/>
  <c r="Q267" i="6"/>
  <c r="O267" i="6"/>
  <c r="P267" i="6"/>
  <c r="Q167" i="6"/>
  <c r="R167" i="6"/>
  <c r="S167" i="6"/>
  <c r="T167" i="6"/>
  <c r="U167" i="6"/>
  <c r="P167" i="6"/>
  <c r="O167" i="6"/>
  <c r="L34" i="6"/>
  <c r="M34" i="6"/>
  <c r="N34" i="6"/>
  <c r="G34" i="6"/>
  <c r="H34" i="6"/>
  <c r="K34" i="6"/>
  <c r="J34" i="6"/>
  <c r="I34" i="6"/>
  <c r="P439" i="6"/>
  <c r="R439" i="6"/>
  <c r="S439" i="6"/>
  <c r="O439" i="6"/>
  <c r="Q439" i="6"/>
  <c r="T439" i="6"/>
  <c r="U439" i="6"/>
  <c r="L262" i="6"/>
  <c r="M262" i="6"/>
  <c r="N262" i="6"/>
  <c r="G262" i="6"/>
  <c r="H262" i="6"/>
  <c r="K262" i="6"/>
  <c r="J262" i="6"/>
  <c r="I262" i="6"/>
  <c r="K12" i="6"/>
  <c r="L12" i="6"/>
  <c r="M12" i="6"/>
  <c r="N12" i="6"/>
  <c r="G12" i="6"/>
  <c r="J12" i="6"/>
  <c r="H12" i="6"/>
  <c r="I12" i="6"/>
  <c r="O197" i="6"/>
  <c r="P197" i="6"/>
  <c r="Q197" i="6"/>
  <c r="R197" i="6"/>
  <c r="U197" i="6"/>
  <c r="S197" i="6"/>
  <c r="T197" i="6"/>
  <c r="N426" i="6"/>
  <c r="H426" i="6"/>
  <c r="I426" i="6"/>
  <c r="L426" i="6"/>
  <c r="K426" i="6"/>
  <c r="M426" i="6"/>
  <c r="G426" i="6"/>
  <c r="J426" i="6"/>
  <c r="G112" i="6"/>
  <c r="H112" i="6"/>
  <c r="I112" i="6"/>
  <c r="J112" i="6"/>
  <c r="K112" i="6"/>
  <c r="N112" i="6"/>
  <c r="L112" i="6"/>
  <c r="M112" i="6"/>
  <c r="R299" i="6"/>
  <c r="S299" i="6"/>
  <c r="T299" i="6"/>
  <c r="U299" i="6"/>
  <c r="Q299" i="6"/>
  <c r="P299" i="6"/>
  <c r="O299" i="6"/>
  <c r="G4" i="6"/>
  <c r="H4" i="6"/>
  <c r="I4" i="6"/>
  <c r="J4" i="6"/>
  <c r="K4" i="6"/>
  <c r="N4" i="6"/>
  <c r="L4" i="6"/>
  <c r="M4" i="6"/>
  <c r="O165" i="6"/>
  <c r="P165" i="6"/>
  <c r="Q165" i="6"/>
  <c r="R165" i="6"/>
  <c r="U165" i="6"/>
  <c r="T165" i="6"/>
  <c r="S165" i="6"/>
  <c r="O81" i="6"/>
  <c r="P81" i="6"/>
  <c r="Q81" i="6"/>
  <c r="R81" i="6"/>
  <c r="S81" i="6"/>
  <c r="T81" i="6"/>
  <c r="U81" i="6"/>
  <c r="L446" i="6"/>
  <c r="N446" i="6"/>
  <c r="G446" i="6"/>
  <c r="J446" i="6"/>
  <c r="I446" i="6"/>
  <c r="K446" i="6"/>
  <c r="M446" i="6"/>
  <c r="H446" i="6"/>
  <c r="I108" i="6"/>
  <c r="J108" i="6"/>
  <c r="K108" i="6"/>
  <c r="L108" i="6"/>
  <c r="M108" i="6"/>
  <c r="H108" i="6"/>
  <c r="G108" i="6"/>
  <c r="N108" i="6"/>
  <c r="G170" i="6"/>
  <c r="H170" i="6"/>
  <c r="I170" i="6"/>
  <c r="J170" i="6"/>
  <c r="K170" i="6"/>
  <c r="N170" i="6"/>
  <c r="L170" i="6"/>
  <c r="M170" i="6"/>
  <c r="H362" i="6"/>
  <c r="I362" i="6"/>
  <c r="J362" i="6"/>
  <c r="K362" i="6"/>
  <c r="L362" i="6"/>
  <c r="G362" i="6"/>
  <c r="N362" i="6"/>
  <c r="M362" i="6"/>
  <c r="U69" i="6"/>
  <c r="O69" i="6"/>
  <c r="P69" i="6"/>
  <c r="Q69" i="6"/>
  <c r="T69" i="6"/>
  <c r="R69" i="6"/>
  <c r="S69" i="6"/>
  <c r="J54" i="6"/>
  <c r="K54" i="6"/>
  <c r="L54" i="6"/>
  <c r="M54" i="6"/>
  <c r="N54" i="6"/>
  <c r="I54" i="6"/>
  <c r="G54" i="6"/>
  <c r="H54" i="6"/>
  <c r="J204" i="6"/>
  <c r="K204" i="6"/>
  <c r="L204" i="6"/>
  <c r="M204" i="6"/>
  <c r="N204" i="6"/>
  <c r="I204" i="6"/>
  <c r="G204" i="6"/>
  <c r="H204" i="6"/>
  <c r="R125" i="6"/>
  <c r="S125" i="6"/>
  <c r="T125" i="6"/>
  <c r="U125" i="6"/>
  <c r="Q125" i="6"/>
  <c r="O125" i="6"/>
  <c r="P125" i="6"/>
  <c r="J156" i="6"/>
  <c r="K156" i="6"/>
  <c r="L156" i="6"/>
  <c r="M156" i="6"/>
  <c r="N156" i="6"/>
  <c r="I156" i="6"/>
  <c r="H156" i="6"/>
  <c r="G156" i="6"/>
  <c r="U409" i="6"/>
  <c r="O409" i="6"/>
  <c r="P409" i="6"/>
  <c r="Q409" i="6"/>
  <c r="T409" i="6"/>
  <c r="R409" i="6"/>
  <c r="S409" i="6"/>
  <c r="G356" i="6"/>
  <c r="H356" i="6"/>
  <c r="I356" i="6"/>
  <c r="J356" i="6"/>
  <c r="K356" i="6"/>
  <c r="N356" i="6"/>
  <c r="M356" i="6"/>
  <c r="L356" i="6"/>
  <c r="O449" i="6"/>
  <c r="Q449" i="6"/>
  <c r="R449" i="6"/>
  <c r="U449" i="6"/>
  <c r="T449" i="6"/>
  <c r="P449" i="6"/>
  <c r="S449" i="6"/>
  <c r="U393" i="6"/>
  <c r="O393" i="6"/>
  <c r="P393" i="6"/>
  <c r="Q393" i="6"/>
  <c r="T393" i="6"/>
  <c r="S393" i="6"/>
  <c r="R393" i="6"/>
  <c r="G340" i="6"/>
  <c r="H340" i="6"/>
  <c r="I340" i="6"/>
  <c r="J340" i="6"/>
  <c r="K340" i="6"/>
  <c r="N340" i="6"/>
  <c r="M340" i="6"/>
  <c r="L340" i="6"/>
  <c r="P11" i="6"/>
  <c r="Q11" i="6"/>
  <c r="R11" i="6"/>
  <c r="S11" i="6"/>
  <c r="T11" i="6"/>
  <c r="O11" i="6"/>
  <c r="U11" i="6"/>
  <c r="J434" i="6"/>
  <c r="L434" i="6"/>
  <c r="M434" i="6"/>
  <c r="H434" i="6"/>
  <c r="G434" i="6"/>
  <c r="I434" i="6"/>
  <c r="K434" i="6"/>
  <c r="N434" i="6"/>
  <c r="G296" i="6"/>
  <c r="H296" i="6"/>
  <c r="I296" i="6"/>
  <c r="J296" i="6"/>
  <c r="K296" i="6"/>
  <c r="N296" i="6"/>
  <c r="L296" i="6"/>
  <c r="M296" i="6"/>
  <c r="S147" i="6"/>
  <c r="T147" i="6"/>
  <c r="U147" i="6"/>
  <c r="O147" i="6"/>
  <c r="R147" i="6"/>
  <c r="Q147" i="6"/>
  <c r="P147" i="6"/>
  <c r="K162" i="6"/>
  <c r="L162" i="6"/>
  <c r="M162" i="6"/>
  <c r="N162" i="6"/>
  <c r="G162" i="6"/>
  <c r="J162" i="6"/>
  <c r="I162" i="6"/>
  <c r="H162" i="6"/>
  <c r="U57" i="6"/>
  <c r="O57" i="6"/>
  <c r="P57" i="6"/>
  <c r="Q57" i="6"/>
  <c r="T57" i="6"/>
  <c r="R57" i="6"/>
  <c r="S57" i="6"/>
  <c r="S89" i="6"/>
  <c r="T89" i="6"/>
  <c r="U89" i="6"/>
  <c r="O89" i="6"/>
  <c r="R89" i="6"/>
  <c r="Q89" i="6"/>
  <c r="P89" i="6"/>
  <c r="K130" i="6"/>
  <c r="L130" i="6"/>
  <c r="M130" i="6"/>
  <c r="N130" i="6"/>
  <c r="G130" i="6"/>
  <c r="J130" i="6"/>
  <c r="H130" i="6"/>
  <c r="I130" i="6"/>
  <c r="Q337" i="6"/>
  <c r="R337" i="6"/>
  <c r="S337" i="6"/>
  <c r="T337" i="6"/>
  <c r="U337" i="6"/>
  <c r="P337" i="6"/>
  <c r="O337" i="6"/>
  <c r="T79" i="6"/>
  <c r="U79" i="6"/>
  <c r="O79" i="6"/>
  <c r="P79" i="6"/>
  <c r="S79" i="6"/>
  <c r="Q79" i="6"/>
  <c r="R79" i="6"/>
  <c r="T111" i="6"/>
  <c r="U111" i="6"/>
  <c r="O111" i="6"/>
  <c r="P111" i="6"/>
  <c r="S111" i="6"/>
  <c r="Q111" i="6"/>
  <c r="R111" i="6"/>
  <c r="R7" i="6"/>
  <c r="S7" i="6"/>
  <c r="T7" i="6"/>
  <c r="U7" i="6"/>
  <c r="Q7" i="6"/>
  <c r="P7" i="6"/>
  <c r="O7" i="6"/>
  <c r="M316" i="6"/>
  <c r="N316" i="6"/>
  <c r="G316" i="6"/>
  <c r="H316" i="6"/>
  <c r="I316" i="6"/>
  <c r="L316" i="6"/>
  <c r="J316" i="6"/>
  <c r="K316" i="6"/>
  <c r="P459" i="6"/>
  <c r="Q459" i="6"/>
  <c r="T459" i="6"/>
  <c r="O459" i="6"/>
  <c r="R459" i="6"/>
  <c r="S459" i="6"/>
  <c r="U459" i="6"/>
  <c r="S333" i="6"/>
  <c r="T333" i="6"/>
  <c r="U333" i="6"/>
  <c r="O333" i="6"/>
  <c r="R333" i="6"/>
  <c r="P333" i="6"/>
  <c r="Q333" i="6"/>
  <c r="O5" i="6"/>
  <c r="P5" i="6"/>
  <c r="Q5" i="6"/>
  <c r="R5" i="6"/>
  <c r="S5" i="6"/>
  <c r="T5" i="6"/>
  <c r="U5" i="6"/>
  <c r="G432" i="6"/>
  <c r="I432" i="6"/>
  <c r="J432" i="6"/>
  <c r="M432" i="6"/>
  <c r="L432" i="6"/>
  <c r="N432" i="6"/>
  <c r="H432" i="6"/>
  <c r="K432" i="6"/>
  <c r="N14" i="6"/>
  <c r="G14" i="6"/>
  <c r="H14" i="6"/>
  <c r="I14" i="6"/>
  <c r="J14" i="6"/>
  <c r="M14" i="6"/>
  <c r="K14" i="6"/>
  <c r="L14" i="6"/>
  <c r="N258" i="6"/>
  <c r="G258" i="6"/>
  <c r="H258" i="6"/>
  <c r="I258" i="6"/>
  <c r="J258" i="6"/>
  <c r="M258" i="6"/>
  <c r="K258" i="6"/>
  <c r="L258" i="6"/>
  <c r="O229" i="6"/>
  <c r="P229" i="6"/>
  <c r="Q229" i="6"/>
  <c r="R229" i="6"/>
  <c r="U229" i="6"/>
  <c r="T229" i="6"/>
  <c r="S229" i="6"/>
  <c r="O351" i="6"/>
  <c r="P351" i="6"/>
  <c r="Q351" i="6"/>
  <c r="R351" i="6"/>
  <c r="U351" i="6"/>
  <c r="S351" i="6"/>
  <c r="T351" i="6"/>
  <c r="N458" i="6"/>
  <c r="H458" i="6"/>
  <c r="I458" i="6"/>
  <c r="L458" i="6"/>
  <c r="K458" i="6"/>
  <c r="M458" i="6"/>
  <c r="G458" i="6"/>
  <c r="J458" i="6"/>
  <c r="I368" i="6"/>
  <c r="J368" i="6"/>
  <c r="K368" i="6"/>
  <c r="L368" i="6"/>
  <c r="M368" i="6"/>
  <c r="H368" i="6"/>
  <c r="G368" i="6"/>
  <c r="N368" i="6"/>
  <c r="H118" i="6"/>
  <c r="I118" i="6"/>
  <c r="J118" i="6"/>
  <c r="K118" i="6"/>
  <c r="L118" i="6"/>
  <c r="M118" i="6"/>
  <c r="G118" i="6"/>
  <c r="N118" i="6"/>
  <c r="K272" i="6"/>
  <c r="L272" i="6"/>
  <c r="M272" i="6"/>
  <c r="N272" i="6"/>
  <c r="G272" i="6"/>
  <c r="J272" i="6"/>
  <c r="H272" i="6"/>
  <c r="I272" i="6"/>
  <c r="T153" i="6"/>
  <c r="U153" i="6"/>
  <c r="O153" i="6"/>
  <c r="P153" i="6"/>
  <c r="S153" i="6"/>
  <c r="R153" i="6"/>
  <c r="Q153" i="6"/>
  <c r="I198" i="6"/>
  <c r="J198" i="6"/>
  <c r="K198" i="6"/>
  <c r="L198" i="6"/>
  <c r="M198" i="6"/>
  <c r="H198" i="6"/>
  <c r="N198" i="6"/>
  <c r="G198" i="6"/>
  <c r="T431" i="6"/>
  <c r="O431" i="6"/>
  <c r="R431" i="6"/>
  <c r="Q431" i="6"/>
  <c r="S431" i="6"/>
  <c r="U431" i="6"/>
  <c r="P431" i="6"/>
  <c r="M408" i="6"/>
  <c r="G408" i="6"/>
  <c r="H408" i="6"/>
  <c r="I408" i="6"/>
  <c r="L408" i="6"/>
  <c r="K408" i="6"/>
  <c r="N408" i="6"/>
  <c r="J408" i="6"/>
  <c r="K456" i="6"/>
  <c r="M456" i="6"/>
  <c r="N456" i="6"/>
  <c r="I456" i="6"/>
  <c r="J456" i="6"/>
  <c r="G456" i="6"/>
  <c r="H456" i="6"/>
  <c r="L456" i="6"/>
  <c r="J374" i="6"/>
  <c r="K374" i="6"/>
  <c r="L374" i="6"/>
  <c r="M374" i="6"/>
  <c r="N374" i="6"/>
  <c r="I374" i="6"/>
  <c r="G374" i="6"/>
  <c r="H374" i="6"/>
  <c r="H330" i="6"/>
  <c r="I330" i="6"/>
  <c r="J330" i="6"/>
  <c r="K330" i="6"/>
  <c r="L330" i="6"/>
  <c r="G330" i="6"/>
  <c r="M330" i="6"/>
  <c r="N330" i="6"/>
  <c r="O75" i="6"/>
  <c r="P75" i="6"/>
  <c r="Q75" i="6"/>
  <c r="R75" i="6"/>
  <c r="U75" i="6"/>
  <c r="S75" i="6"/>
  <c r="T75" i="6"/>
  <c r="U127" i="6"/>
  <c r="O127" i="6"/>
  <c r="P127" i="6"/>
  <c r="Q127" i="6"/>
  <c r="T127" i="6"/>
  <c r="R127" i="6"/>
  <c r="S127" i="6"/>
  <c r="N322" i="6"/>
  <c r="G322" i="6"/>
  <c r="H322" i="6"/>
  <c r="I322" i="6"/>
  <c r="J322" i="6"/>
  <c r="M322" i="6"/>
  <c r="K322" i="6"/>
  <c r="L322" i="6"/>
  <c r="Q199" i="6"/>
  <c r="R199" i="6"/>
  <c r="S199" i="6"/>
  <c r="T199" i="6"/>
  <c r="U199" i="6"/>
  <c r="P199" i="6"/>
  <c r="O199" i="6"/>
  <c r="P177" i="6"/>
  <c r="Q177" i="6"/>
  <c r="R177" i="6"/>
  <c r="S177" i="6"/>
  <c r="T177" i="6"/>
  <c r="O177" i="6"/>
  <c r="U177" i="6"/>
  <c r="J188" i="6"/>
  <c r="K188" i="6"/>
  <c r="L188" i="6"/>
  <c r="M188" i="6"/>
  <c r="N188" i="6"/>
  <c r="I188" i="6"/>
  <c r="G188" i="6"/>
  <c r="H188" i="6"/>
  <c r="G68" i="6"/>
  <c r="H68" i="6"/>
  <c r="I68" i="6"/>
  <c r="J68" i="6"/>
  <c r="K68" i="6"/>
  <c r="N68" i="6"/>
  <c r="L68" i="6"/>
  <c r="M68" i="6"/>
  <c r="M468" i="6"/>
  <c r="G468" i="6"/>
  <c r="H468" i="6"/>
  <c r="K468" i="6"/>
  <c r="J468" i="6"/>
  <c r="I468" i="6"/>
  <c r="L468" i="6"/>
  <c r="N468" i="6"/>
  <c r="H410" i="6"/>
  <c r="J410" i="6"/>
  <c r="K410" i="6"/>
  <c r="L410" i="6"/>
  <c r="G410" i="6"/>
  <c r="M410" i="6"/>
  <c r="N410" i="6"/>
  <c r="I410" i="6"/>
  <c r="N148" i="6"/>
  <c r="G148" i="6"/>
  <c r="H148" i="6"/>
  <c r="I148" i="6"/>
  <c r="J148" i="6"/>
  <c r="M148" i="6"/>
  <c r="K148" i="6"/>
  <c r="L148" i="6"/>
  <c r="P27" i="6"/>
  <c r="Q27" i="6"/>
  <c r="R27" i="6"/>
  <c r="S27" i="6"/>
  <c r="T27" i="6"/>
  <c r="O27" i="6"/>
  <c r="U27" i="6"/>
  <c r="U453" i="6"/>
  <c r="O453" i="6"/>
  <c r="P453" i="6"/>
  <c r="S453" i="6"/>
  <c r="R453" i="6"/>
  <c r="Q453" i="6"/>
  <c r="T453" i="6"/>
  <c r="T447" i="6"/>
  <c r="O447" i="6"/>
  <c r="R447" i="6"/>
  <c r="S447" i="6"/>
  <c r="P447" i="6"/>
  <c r="Q447" i="6"/>
  <c r="U447" i="6"/>
  <c r="K226" i="6"/>
  <c r="L226" i="6"/>
  <c r="M226" i="6"/>
  <c r="N226" i="6"/>
  <c r="G226" i="6"/>
  <c r="J226" i="6"/>
  <c r="I226" i="6"/>
  <c r="H226" i="6"/>
  <c r="U361" i="6"/>
  <c r="O361" i="6"/>
  <c r="P361" i="6"/>
  <c r="Q361" i="6"/>
  <c r="T361" i="6"/>
  <c r="R361" i="6"/>
  <c r="S361" i="6"/>
  <c r="J22" i="6"/>
  <c r="K22" i="6"/>
  <c r="L22" i="6"/>
  <c r="M22" i="6"/>
  <c r="N22" i="6"/>
  <c r="I22" i="6"/>
  <c r="H22" i="6"/>
  <c r="G22" i="6"/>
  <c r="S397" i="6"/>
  <c r="T397" i="6"/>
  <c r="U397" i="6"/>
  <c r="O397" i="6"/>
  <c r="R397" i="6"/>
  <c r="Q397" i="6"/>
  <c r="P397" i="6"/>
  <c r="J422" i="6"/>
  <c r="L422" i="6"/>
  <c r="M422" i="6"/>
  <c r="N422" i="6"/>
  <c r="I422" i="6"/>
  <c r="H422" i="6"/>
  <c r="G422" i="6"/>
  <c r="K422" i="6"/>
  <c r="P471" i="6"/>
  <c r="R471" i="6"/>
  <c r="S471" i="6"/>
  <c r="O471" i="6"/>
  <c r="Q471" i="6"/>
  <c r="U471" i="6"/>
  <c r="T471" i="6"/>
  <c r="Q417" i="6"/>
  <c r="S417" i="6"/>
  <c r="T417" i="6"/>
  <c r="U417" i="6"/>
  <c r="P417" i="6"/>
  <c r="R417" i="6"/>
  <c r="O417" i="6"/>
  <c r="T51" i="6"/>
  <c r="U51" i="6"/>
  <c r="O51" i="6"/>
  <c r="P51" i="6"/>
  <c r="S51" i="6"/>
  <c r="Q51" i="6"/>
  <c r="R51" i="6"/>
  <c r="R173" i="6"/>
  <c r="S173" i="6"/>
  <c r="T173" i="6"/>
  <c r="U173" i="6"/>
  <c r="Q173" i="6"/>
  <c r="O173" i="6"/>
  <c r="P173" i="6"/>
  <c r="M40" i="6"/>
  <c r="N40" i="6"/>
  <c r="G40" i="6"/>
  <c r="H40" i="6"/>
  <c r="I40" i="6"/>
  <c r="L40" i="6"/>
  <c r="K40" i="6"/>
  <c r="J40" i="6"/>
  <c r="G202" i="6"/>
  <c r="H202" i="6"/>
  <c r="I202" i="6"/>
  <c r="J202" i="6"/>
  <c r="K202" i="6"/>
  <c r="N202" i="6"/>
  <c r="L202" i="6"/>
  <c r="M202" i="6"/>
  <c r="O97" i="6"/>
  <c r="P97" i="6"/>
  <c r="Q97" i="6"/>
  <c r="R97" i="6"/>
  <c r="S97" i="6"/>
  <c r="T97" i="6"/>
  <c r="U97" i="6"/>
  <c r="I64" i="6"/>
  <c r="J64" i="6"/>
  <c r="K64" i="6"/>
  <c r="L64" i="6"/>
  <c r="M64" i="6"/>
  <c r="H64" i="6"/>
  <c r="N64" i="6"/>
  <c r="G64" i="6"/>
  <c r="P487" i="6"/>
  <c r="R487" i="6"/>
  <c r="S487" i="6"/>
  <c r="U487" i="6"/>
  <c r="O487" i="6"/>
  <c r="Q487" i="6"/>
  <c r="T487" i="6"/>
  <c r="Q151" i="6"/>
  <c r="R151" i="6"/>
  <c r="S151" i="6"/>
  <c r="T151" i="6"/>
  <c r="U151" i="6"/>
  <c r="P151" i="6"/>
  <c r="O151" i="6"/>
  <c r="O233" i="6"/>
  <c r="P233" i="6"/>
  <c r="Q233" i="6"/>
  <c r="R233" i="6"/>
  <c r="S233" i="6"/>
  <c r="T233" i="6"/>
  <c r="U233" i="6"/>
  <c r="U285" i="6"/>
  <c r="O285" i="6"/>
  <c r="P285" i="6"/>
  <c r="Q285" i="6"/>
  <c r="T285" i="6"/>
  <c r="R285" i="6"/>
  <c r="S285" i="6"/>
  <c r="O149" i="6"/>
  <c r="P149" i="6"/>
  <c r="Q149" i="6"/>
  <c r="R149" i="6"/>
  <c r="U149" i="6"/>
  <c r="S149" i="6"/>
  <c r="T149" i="6"/>
  <c r="R435" i="6"/>
  <c r="T435" i="6"/>
  <c r="U435" i="6"/>
  <c r="P435" i="6"/>
  <c r="O435" i="6"/>
  <c r="Q435" i="6"/>
  <c r="S435" i="6"/>
  <c r="P475" i="6"/>
  <c r="Q475" i="6"/>
  <c r="T475" i="6"/>
  <c r="S475" i="6"/>
  <c r="U475" i="6"/>
  <c r="O475" i="6"/>
  <c r="R475" i="6"/>
  <c r="Q77" i="6"/>
  <c r="R77" i="6"/>
  <c r="S77" i="6"/>
  <c r="T77" i="6"/>
  <c r="U77" i="6"/>
  <c r="P77" i="6"/>
  <c r="O77" i="6"/>
  <c r="P193" i="6"/>
  <c r="Q193" i="6"/>
  <c r="R193" i="6"/>
  <c r="S193" i="6"/>
  <c r="T193" i="6"/>
  <c r="O193" i="6"/>
  <c r="U193" i="6"/>
  <c r="K396" i="6"/>
  <c r="L396" i="6"/>
  <c r="M396" i="6"/>
  <c r="N396" i="6"/>
  <c r="G396" i="6"/>
  <c r="J396" i="6"/>
  <c r="I396" i="6"/>
  <c r="H396" i="6"/>
  <c r="R83" i="6"/>
  <c r="S83" i="6"/>
  <c r="T83" i="6"/>
  <c r="U83" i="6"/>
  <c r="Q83" i="6"/>
  <c r="P83" i="6"/>
  <c r="O83" i="6"/>
  <c r="Q369" i="6"/>
  <c r="R369" i="6"/>
  <c r="S369" i="6"/>
  <c r="T369" i="6"/>
  <c r="U369" i="6"/>
  <c r="P369" i="6"/>
  <c r="O369" i="6"/>
  <c r="S105" i="6"/>
  <c r="T105" i="6"/>
  <c r="U105" i="6"/>
  <c r="O105" i="6"/>
  <c r="R105" i="6"/>
  <c r="P105" i="6"/>
  <c r="Q105" i="6"/>
  <c r="O243" i="6"/>
  <c r="P243" i="6"/>
  <c r="Q243" i="6"/>
  <c r="R243" i="6"/>
  <c r="U243" i="6"/>
  <c r="S243" i="6"/>
  <c r="T243" i="6"/>
  <c r="H192" i="6"/>
  <c r="I192" i="6"/>
  <c r="J192" i="6"/>
  <c r="K192" i="6"/>
  <c r="L192" i="6"/>
  <c r="G192" i="6"/>
  <c r="N192" i="6"/>
  <c r="M192" i="6"/>
  <c r="U501" i="6"/>
  <c r="O501" i="6"/>
  <c r="P501" i="6"/>
  <c r="S501" i="6"/>
  <c r="R501" i="6"/>
  <c r="T501" i="6"/>
  <c r="Q501" i="6"/>
  <c r="I76" i="6"/>
  <c r="J76" i="6"/>
  <c r="K76" i="6"/>
  <c r="L76" i="6"/>
  <c r="M76" i="6"/>
  <c r="H76" i="6"/>
  <c r="N76" i="6"/>
  <c r="G76" i="6"/>
  <c r="G404" i="6"/>
  <c r="I404" i="6"/>
  <c r="J404" i="6"/>
  <c r="K404" i="6"/>
  <c r="N404" i="6"/>
  <c r="H404" i="6"/>
  <c r="L404" i="6"/>
  <c r="M404" i="6"/>
  <c r="S413" i="6"/>
  <c r="U413" i="6"/>
  <c r="O413" i="6"/>
  <c r="R413" i="6"/>
  <c r="Q413" i="6"/>
  <c r="T413" i="6"/>
  <c r="P413" i="6"/>
  <c r="P319" i="6"/>
  <c r="Q319" i="6"/>
  <c r="R319" i="6"/>
  <c r="S319" i="6"/>
  <c r="T319" i="6"/>
  <c r="O319" i="6"/>
  <c r="U319" i="6"/>
  <c r="A4" i="6"/>
  <c r="C4" i="6" s="1"/>
  <c r="B4" i="6"/>
  <c r="B5" i="6"/>
  <c r="A5" i="6"/>
  <c r="C5" i="6" s="1"/>
  <c r="O3" i="6"/>
  <c r="S3" i="6"/>
  <c r="T3" i="6"/>
  <c r="B3" i="6"/>
  <c r="U3" i="6"/>
  <c r="Q3" i="6"/>
  <c r="P3" i="6"/>
  <c r="R3" i="6"/>
  <c r="A3" i="6"/>
  <c r="C3" i="6" s="1"/>
  <c r="B490" i="6"/>
  <c r="A490" i="6"/>
  <c r="C490" i="6" s="1"/>
  <c r="A286" i="6"/>
  <c r="C286" i="6" s="1"/>
  <c r="B286" i="6"/>
  <c r="B209" i="6"/>
  <c r="A209" i="6"/>
  <c r="C209" i="6" s="1"/>
  <c r="B387" i="6"/>
  <c r="A387" i="6"/>
  <c r="C387" i="6" s="1"/>
  <c r="B500" i="6"/>
  <c r="A500" i="6"/>
  <c r="C500" i="6" s="1"/>
  <c r="A325" i="6"/>
  <c r="C325" i="6" s="1"/>
  <c r="B325" i="6"/>
  <c r="A432" i="6"/>
  <c r="C432" i="6" s="1"/>
  <c r="B432" i="6"/>
  <c r="A119" i="6"/>
  <c r="C119" i="6" s="1"/>
  <c r="B119" i="6"/>
  <c r="B465" i="6"/>
  <c r="A465" i="6"/>
  <c r="C465" i="6" s="1"/>
  <c r="A476" i="6"/>
  <c r="C476" i="6" s="1"/>
  <c r="B476" i="6"/>
  <c r="B349" i="6"/>
  <c r="A349" i="6"/>
  <c r="C349" i="6" s="1"/>
  <c r="A283" i="6"/>
  <c r="C283" i="6" s="1"/>
  <c r="B283" i="6"/>
  <c r="A14" i="6"/>
  <c r="C14" i="6" s="1"/>
  <c r="B14" i="6"/>
  <c r="B442" i="6"/>
  <c r="A442" i="6"/>
  <c r="C442" i="6" s="1"/>
  <c r="A492" i="6"/>
  <c r="C492" i="6" s="1"/>
  <c r="B492" i="6"/>
  <c r="A327" i="6"/>
  <c r="C327" i="6" s="1"/>
  <c r="B327" i="6"/>
  <c r="A227" i="6"/>
  <c r="C227" i="6" s="1"/>
  <c r="B227" i="6"/>
  <c r="B320" i="6"/>
  <c r="A320" i="6"/>
  <c r="C320" i="6" s="1"/>
  <c r="B17" i="6"/>
  <c r="A17" i="6"/>
  <c r="C17" i="6" s="1"/>
  <c r="A306" i="6"/>
  <c r="C306" i="6" s="1"/>
  <c r="B306" i="6"/>
  <c r="B347" i="6"/>
  <c r="A347" i="6"/>
  <c r="C347" i="6" s="1"/>
  <c r="B223" i="6"/>
  <c r="A223" i="6"/>
  <c r="C223" i="6" s="1"/>
  <c r="B213" i="6"/>
  <c r="A213" i="6"/>
  <c r="C213" i="6" s="1"/>
  <c r="A248" i="6"/>
  <c r="C248" i="6" s="1"/>
  <c r="B248" i="6"/>
  <c r="B300" i="6"/>
  <c r="A300" i="6"/>
  <c r="C300" i="6" s="1"/>
  <c r="B381" i="6"/>
  <c r="A381" i="6"/>
  <c r="C381" i="6" s="1"/>
  <c r="B315" i="6"/>
  <c r="A315" i="6"/>
  <c r="C315" i="6" s="1"/>
  <c r="A460" i="6"/>
  <c r="C460" i="6" s="1"/>
  <c r="B460" i="6"/>
  <c r="A348" i="6"/>
  <c r="C348" i="6" s="1"/>
  <c r="B348" i="6"/>
  <c r="B60" i="6"/>
  <c r="A60" i="6"/>
  <c r="C60" i="6" s="1"/>
  <c r="B367" i="6"/>
  <c r="A367" i="6"/>
  <c r="C367" i="6" s="1"/>
  <c r="B82" i="6"/>
  <c r="A82" i="6"/>
  <c r="C82" i="6" s="1"/>
  <c r="B6" i="6"/>
  <c r="A6" i="6"/>
  <c r="C6" i="6" s="1"/>
  <c r="B335" i="6"/>
  <c r="A335" i="6"/>
  <c r="C335" i="6" s="1"/>
  <c r="B110" i="6"/>
  <c r="A110" i="6"/>
  <c r="C110" i="6" s="1"/>
  <c r="A71" i="6"/>
  <c r="C71" i="6" s="1"/>
  <c r="B71" i="6"/>
  <c r="B9" i="6"/>
  <c r="A9" i="6"/>
  <c r="C9" i="6" s="1"/>
  <c r="B124" i="6"/>
  <c r="A124" i="6"/>
  <c r="C124" i="6" s="1"/>
  <c r="A186" i="6"/>
  <c r="C186" i="6" s="1"/>
  <c r="B186" i="6"/>
  <c r="A428" i="6"/>
  <c r="C428" i="6" s="1"/>
  <c r="B428" i="6"/>
  <c r="A295" i="6"/>
  <c r="C295" i="6" s="1"/>
  <c r="B295" i="6"/>
  <c r="B329" i="6"/>
  <c r="A329" i="6"/>
  <c r="C329" i="6" s="1"/>
  <c r="B323" i="6"/>
  <c r="A323" i="6"/>
  <c r="C323" i="6" s="1"/>
  <c r="B480" i="6"/>
  <c r="A480" i="6"/>
  <c r="C480" i="6" s="1"/>
  <c r="B246" i="6"/>
  <c r="A246" i="6"/>
  <c r="C246" i="6" s="1"/>
  <c r="A142" i="6"/>
  <c r="C142" i="6" s="1"/>
  <c r="B142" i="6"/>
  <c r="B423" i="6"/>
  <c r="A423" i="6"/>
  <c r="C423" i="6" s="1"/>
  <c r="A100" i="6"/>
  <c r="C100" i="6" s="1"/>
  <c r="B100" i="6"/>
  <c r="A310" i="6"/>
  <c r="C310" i="6" s="1"/>
  <c r="B310" i="6"/>
  <c r="A144" i="6"/>
  <c r="C144" i="6" s="1"/>
  <c r="B144" i="6"/>
  <c r="A290" i="6"/>
  <c r="C290" i="6" s="1"/>
  <c r="B290" i="6"/>
  <c r="A146" i="6"/>
  <c r="C146" i="6" s="1"/>
  <c r="B146" i="6"/>
  <c r="B267" i="6"/>
  <c r="A267" i="6"/>
  <c r="C267" i="6" s="1"/>
  <c r="A167" i="6"/>
  <c r="C167" i="6" s="1"/>
  <c r="B167" i="6"/>
  <c r="A34" i="6"/>
  <c r="C34" i="6" s="1"/>
  <c r="B34" i="6"/>
  <c r="B439" i="6"/>
  <c r="A439" i="6"/>
  <c r="C439" i="6" s="1"/>
  <c r="B262" i="6"/>
  <c r="A262" i="6"/>
  <c r="C262" i="6" s="1"/>
  <c r="B12" i="6"/>
  <c r="A12" i="6"/>
  <c r="C12" i="6" s="1"/>
  <c r="B197" i="6"/>
  <c r="A197" i="6"/>
  <c r="C197" i="6" s="1"/>
  <c r="A426" i="6"/>
  <c r="C426" i="6" s="1"/>
  <c r="B426" i="6"/>
  <c r="A112" i="6"/>
  <c r="C112" i="6" s="1"/>
  <c r="B112" i="6"/>
  <c r="A299" i="6"/>
  <c r="C299" i="6" s="1"/>
  <c r="B299" i="6"/>
  <c r="A161" i="6"/>
  <c r="C161" i="6" s="1"/>
  <c r="B161" i="6"/>
  <c r="A231" i="6"/>
  <c r="C231" i="6" s="1"/>
  <c r="B231" i="6"/>
  <c r="A29" i="6"/>
  <c r="C29" i="6" s="1"/>
  <c r="B29" i="6"/>
  <c r="A467" i="6"/>
  <c r="C467" i="6" s="1"/>
  <c r="B467" i="6"/>
  <c r="B474" i="6"/>
  <c r="A474" i="6"/>
  <c r="C474" i="6" s="1"/>
  <c r="B402" i="6"/>
  <c r="A402" i="6"/>
  <c r="C402" i="6" s="1"/>
  <c r="B120" i="6"/>
  <c r="A120" i="6"/>
  <c r="C120" i="6" s="1"/>
  <c r="B126" i="6"/>
  <c r="A126" i="6"/>
  <c r="C126" i="6" s="1"/>
  <c r="B13" i="6"/>
  <c r="A13" i="6"/>
  <c r="C13" i="6" s="1"/>
  <c r="A217" i="6"/>
  <c r="C217" i="6" s="1"/>
  <c r="B217" i="6"/>
  <c r="B268" i="6"/>
  <c r="A268" i="6"/>
  <c r="C268" i="6" s="1"/>
  <c r="A45" i="6"/>
  <c r="C45" i="6" s="1"/>
  <c r="B45" i="6"/>
  <c r="A245" i="6"/>
  <c r="C245" i="6" s="1"/>
  <c r="B245" i="6"/>
  <c r="B31" i="6"/>
  <c r="A31" i="6"/>
  <c r="C31" i="6" s="1"/>
  <c r="A443" i="6"/>
  <c r="C443" i="6" s="1"/>
  <c r="B443" i="6"/>
  <c r="B187" i="6"/>
  <c r="A187" i="6"/>
  <c r="C187" i="6" s="1"/>
  <c r="B258" i="6"/>
  <c r="A258" i="6"/>
  <c r="C258" i="6" s="1"/>
  <c r="A251" i="6"/>
  <c r="C251" i="6" s="1"/>
  <c r="B251" i="6"/>
  <c r="B342" i="6"/>
  <c r="A342" i="6"/>
  <c r="C342" i="6" s="1"/>
  <c r="B116" i="6"/>
  <c r="A116" i="6"/>
  <c r="C116" i="6" s="1"/>
  <c r="A216" i="6"/>
  <c r="C216" i="6" s="1"/>
  <c r="B216" i="6"/>
  <c r="B174" i="6"/>
  <c r="A174" i="6"/>
  <c r="C174" i="6" s="1"/>
  <c r="A240" i="6"/>
  <c r="C240" i="6" s="1"/>
  <c r="B240" i="6"/>
  <c r="B266" i="6"/>
  <c r="A266" i="6"/>
  <c r="C266" i="6" s="1"/>
  <c r="A229" i="6"/>
  <c r="C229" i="6" s="1"/>
  <c r="B229" i="6"/>
  <c r="A58" i="6"/>
  <c r="C58" i="6" s="1"/>
  <c r="B58" i="6"/>
  <c r="A236" i="6"/>
  <c r="C236" i="6" s="1"/>
  <c r="B236" i="6"/>
  <c r="A425" i="6"/>
  <c r="C425" i="6" s="1"/>
  <c r="B425" i="6"/>
  <c r="B415" i="6"/>
  <c r="A415" i="6"/>
  <c r="C415" i="6" s="1"/>
  <c r="A345" i="6"/>
  <c r="C345" i="6" s="1"/>
  <c r="B345" i="6"/>
  <c r="A165" i="6"/>
  <c r="C165" i="6" s="1"/>
  <c r="B165" i="6"/>
  <c r="A81" i="6"/>
  <c r="C81" i="6" s="1"/>
  <c r="B81" i="6"/>
  <c r="A446" i="6"/>
  <c r="C446" i="6" s="1"/>
  <c r="B446" i="6"/>
  <c r="A108" i="6"/>
  <c r="C108" i="6" s="1"/>
  <c r="B108" i="6"/>
  <c r="B170" i="6"/>
  <c r="A170" i="6"/>
  <c r="C170" i="6" s="1"/>
  <c r="B362" i="6"/>
  <c r="A362" i="6"/>
  <c r="C362" i="6" s="1"/>
  <c r="A69" i="6"/>
  <c r="C69" i="6" s="1"/>
  <c r="B69" i="6"/>
  <c r="B54" i="6"/>
  <c r="A54" i="6"/>
  <c r="C54" i="6" s="1"/>
  <c r="B204" i="6"/>
  <c r="A204" i="6"/>
  <c r="C204" i="6" s="1"/>
  <c r="A125" i="6"/>
  <c r="C125" i="6" s="1"/>
  <c r="B125" i="6"/>
  <c r="B156" i="6"/>
  <c r="A156" i="6"/>
  <c r="C156" i="6" s="1"/>
  <c r="B409" i="6"/>
  <c r="A409" i="6"/>
  <c r="C409" i="6" s="1"/>
  <c r="B356" i="6"/>
  <c r="A356" i="6"/>
  <c r="C356" i="6" s="1"/>
  <c r="B449" i="6"/>
  <c r="A449" i="6"/>
  <c r="C449" i="6" s="1"/>
  <c r="A393" i="6"/>
  <c r="C393" i="6" s="1"/>
  <c r="B393" i="6"/>
  <c r="A340" i="6"/>
  <c r="C340" i="6" s="1"/>
  <c r="B340" i="6"/>
  <c r="A11" i="6"/>
  <c r="C11" i="6" s="1"/>
  <c r="B11" i="6"/>
  <c r="A434" i="6"/>
  <c r="C434" i="6" s="1"/>
  <c r="B434" i="6"/>
  <c r="A296" i="6"/>
  <c r="C296" i="6" s="1"/>
  <c r="B296" i="6"/>
  <c r="A147" i="6"/>
  <c r="C147" i="6" s="1"/>
  <c r="B147" i="6"/>
  <c r="B162" i="6"/>
  <c r="A162" i="6"/>
  <c r="C162" i="6" s="1"/>
  <c r="B57" i="6"/>
  <c r="A57" i="6"/>
  <c r="C57" i="6" s="1"/>
  <c r="A89" i="6"/>
  <c r="C89" i="6" s="1"/>
  <c r="B89" i="6"/>
  <c r="B130" i="6"/>
  <c r="A130" i="6"/>
  <c r="C130" i="6" s="1"/>
  <c r="A337" i="6"/>
  <c r="C337" i="6" s="1"/>
  <c r="B337" i="6"/>
  <c r="B79" i="6"/>
  <c r="A79" i="6"/>
  <c r="C79" i="6" s="1"/>
  <c r="A111" i="6"/>
  <c r="C111" i="6" s="1"/>
  <c r="B111" i="6"/>
  <c r="A7" i="6"/>
  <c r="C7" i="6" s="1"/>
  <c r="B7" i="6"/>
  <c r="A316" i="6"/>
  <c r="C316" i="6" s="1"/>
  <c r="B316" i="6"/>
  <c r="A459" i="6"/>
  <c r="C459" i="6" s="1"/>
  <c r="B459" i="6"/>
  <c r="B333" i="6"/>
  <c r="A333" i="6"/>
  <c r="C333" i="6" s="1"/>
  <c r="B451" i="6"/>
  <c r="A451" i="6"/>
  <c r="C451" i="6" s="1"/>
  <c r="A259" i="6"/>
  <c r="C259" i="6" s="1"/>
  <c r="B259" i="6"/>
  <c r="A93" i="6"/>
  <c r="C93" i="6" s="1"/>
  <c r="B93" i="6"/>
  <c r="A74" i="6"/>
  <c r="C74" i="6" s="1"/>
  <c r="B74" i="6"/>
  <c r="A458" i="6"/>
  <c r="C458" i="6" s="1"/>
  <c r="B458" i="6"/>
  <c r="A305" i="6"/>
  <c r="C305" i="6" s="1"/>
  <c r="B305" i="6"/>
  <c r="A368" i="6"/>
  <c r="C368" i="6" s="1"/>
  <c r="B368" i="6"/>
  <c r="A118" i="6"/>
  <c r="C118" i="6" s="1"/>
  <c r="B118" i="6"/>
  <c r="A272" i="6"/>
  <c r="C272" i="6" s="1"/>
  <c r="B272" i="6"/>
  <c r="B153" i="6"/>
  <c r="A153" i="6"/>
  <c r="C153" i="6" s="1"/>
  <c r="B198" i="6"/>
  <c r="A198" i="6"/>
  <c r="C198" i="6" s="1"/>
  <c r="A431" i="6"/>
  <c r="C431" i="6" s="1"/>
  <c r="B431" i="6"/>
  <c r="B408" i="6"/>
  <c r="A408" i="6"/>
  <c r="C408" i="6" s="1"/>
  <c r="A456" i="6"/>
  <c r="C456" i="6" s="1"/>
  <c r="B456" i="6"/>
  <c r="A374" i="6"/>
  <c r="C374" i="6" s="1"/>
  <c r="B374" i="6"/>
  <c r="B330" i="6"/>
  <c r="A330" i="6"/>
  <c r="C330" i="6" s="1"/>
  <c r="A75" i="6"/>
  <c r="C75" i="6" s="1"/>
  <c r="B75" i="6"/>
  <c r="A127" i="6"/>
  <c r="C127" i="6" s="1"/>
  <c r="B127" i="6"/>
  <c r="B322" i="6"/>
  <c r="A322" i="6"/>
  <c r="C322" i="6" s="1"/>
  <c r="B199" i="6"/>
  <c r="A199" i="6"/>
  <c r="C199" i="6" s="1"/>
  <c r="A177" i="6"/>
  <c r="C177" i="6" s="1"/>
  <c r="B177" i="6"/>
  <c r="B188" i="6"/>
  <c r="A188" i="6"/>
  <c r="C188" i="6" s="1"/>
  <c r="B68" i="6"/>
  <c r="A68" i="6"/>
  <c r="C68" i="6" s="1"/>
  <c r="B468" i="6"/>
  <c r="A468" i="6"/>
  <c r="C468" i="6" s="1"/>
  <c r="B410" i="6"/>
  <c r="A410" i="6"/>
  <c r="C410" i="6" s="1"/>
  <c r="A148" i="6"/>
  <c r="C148" i="6" s="1"/>
  <c r="B148" i="6"/>
  <c r="B27" i="6"/>
  <c r="A27" i="6"/>
  <c r="C27" i="6" s="1"/>
  <c r="A453" i="6"/>
  <c r="C453" i="6" s="1"/>
  <c r="B453" i="6"/>
  <c r="A447" i="6"/>
  <c r="C447" i="6" s="1"/>
  <c r="B447" i="6"/>
  <c r="A226" i="6"/>
  <c r="C226" i="6" s="1"/>
  <c r="B226" i="6"/>
  <c r="B361" i="6"/>
  <c r="A361" i="6"/>
  <c r="C361" i="6" s="1"/>
  <c r="B22" i="6"/>
  <c r="A22" i="6"/>
  <c r="C22" i="6" s="1"/>
  <c r="A397" i="6"/>
  <c r="C397" i="6" s="1"/>
  <c r="B397" i="6"/>
  <c r="B422" i="6"/>
  <c r="A422" i="6"/>
  <c r="C422" i="6" s="1"/>
  <c r="B471" i="6"/>
  <c r="A471" i="6"/>
  <c r="C471" i="6" s="1"/>
  <c r="A417" i="6"/>
  <c r="C417" i="6" s="1"/>
  <c r="B417" i="6"/>
  <c r="A51" i="6"/>
  <c r="C51" i="6" s="1"/>
  <c r="B51" i="6"/>
  <c r="B173" i="6"/>
  <c r="A173" i="6"/>
  <c r="C173" i="6" s="1"/>
  <c r="A40" i="6"/>
  <c r="C40" i="6" s="1"/>
  <c r="B40" i="6"/>
  <c r="B202" i="6"/>
  <c r="A202" i="6"/>
  <c r="C202" i="6" s="1"/>
  <c r="B97" i="6"/>
  <c r="A97" i="6"/>
  <c r="C97" i="6" s="1"/>
  <c r="A64" i="6"/>
  <c r="C64" i="6" s="1"/>
  <c r="B64" i="6"/>
  <c r="B487" i="6"/>
  <c r="A487" i="6"/>
  <c r="C487" i="6" s="1"/>
  <c r="B151" i="6"/>
  <c r="A151" i="6"/>
  <c r="C151" i="6" s="1"/>
  <c r="B233" i="6"/>
  <c r="A233" i="6"/>
  <c r="C233" i="6" s="1"/>
  <c r="B285" i="6"/>
  <c r="A285" i="6"/>
  <c r="C285" i="6" s="1"/>
  <c r="A149" i="6"/>
  <c r="C149" i="6" s="1"/>
  <c r="B149" i="6"/>
  <c r="A435" i="6"/>
  <c r="C435" i="6" s="1"/>
  <c r="B435" i="6"/>
  <c r="A475" i="6"/>
  <c r="C475" i="6" s="1"/>
  <c r="B475" i="6"/>
  <c r="B77" i="6"/>
  <c r="A77" i="6"/>
  <c r="C77" i="6" s="1"/>
  <c r="B193" i="6"/>
  <c r="A193" i="6"/>
  <c r="C193" i="6" s="1"/>
  <c r="A396" i="6"/>
  <c r="C396" i="6" s="1"/>
  <c r="B396" i="6"/>
  <c r="A83" i="6"/>
  <c r="C83" i="6" s="1"/>
  <c r="B83" i="6"/>
  <c r="A369" i="6"/>
  <c r="C369" i="6" s="1"/>
  <c r="B369" i="6"/>
  <c r="A105" i="6"/>
  <c r="C105" i="6" s="1"/>
  <c r="B105" i="6"/>
  <c r="B243" i="6"/>
  <c r="A243" i="6"/>
  <c r="C243" i="6" s="1"/>
  <c r="A192" i="6"/>
  <c r="C192" i="6" s="1"/>
  <c r="B192" i="6"/>
  <c r="A501" i="6"/>
  <c r="C501" i="6" s="1"/>
  <c r="B501" i="6"/>
  <c r="B76" i="6"/>
  <c r="A76" i="6"/>
  <c r="C76" i="6" s="1"/>
  <c r="B404" i="6"/>
  <c r="A404" i="6"/>
  <c r="C404" i="6" s="1"/>
  <c r="B413" i="6"/>
  <c r="A413" i="6"/>
  <c r="C413" i="6" s="1"/>
  <c r="A319" i="6"/>
  <c r="C319" i="6" s="1"/>
  <c r="B319" i="6"/>
  <c r="A41" i="6"/>
  <c r="C41" i="6" s="1"/>
  <c r="B41" i="6"/>
  <c r="B36" i="6"/>
  <c r="A36" i="6"/>
  <c r="C36" i="6" s="1"/>
  <c r="A364" i="6"/>
  <c r="C364" i="6" s="1"/>
  <c r="B364" i="6"/>
  <c r="A488" i="6"/>
  <c r="C488" i="6" s="1"/>
  <c r="B488" i="6"/>
  <c r="A171" i="6"/>
  <c r="C171" i="6" s="1"/>
  <c r="B171" i="6"/>
  <c r="A261" i="6"/>
  <c r="C261" i="6" s="1"/>
  <c r="B261" i="6"/>
  <c r="B99" i="6"/>
  <c r="A99" i="6"/>
  <c r="C99" i="6" s="1"/>
  <c r="A358" i="6"/>
  <c r="C358" i="6" s="1"/>
  <c r="B358" i="6"/>
  <c r="B185" i="6"/>
  <c r="A185" i="6"/>
  <c r="C185" i="6" s="1"/>
  <c r="A324" i="6"/>
  <c r="C324" i="6" s="1"/>
  <c r="B324" i="6"/>
  <c r="A485" i="6"/>
  <c r="C485" i="6" s="1"/>
  <c r="B485" i="6"/>
  <c r="A280" i="6"/>
  <c r="C280" i="6" s="1"/>
  <c r="B280" i="6"/>
  <c r="B194" i="6"/>
  <c r="A194" i="6"/>
  <c r="C194" i="6" s="1"/>
  <c r="B269" i="6"/>
  <c r="A269" i="6"/>
  <c r="C269" i="6" s="1"/>
  <c r="B244" i="6"/>
  <c r="A244" i="6"/>
  <c r="C244" i="6" s="1"/>
  <c r="A160" i="6"/>
  <c r="C160" i="6" s="1"/>
  <c r="B160" i="6"/>
  <c r="A436" i="6"/>
  <c r="C436" i="6" s="1"/>
  <c r="B436" i="6"/>
  <c r="B494" i="6"/>
  <c r="A494" i="6"/>
  <c r="C494" i="6" s="1"/>
  <c r="B154" i="6"/>
  <c r="A154" i="6"/>
  <c r="C154" i="6" s="1"/>
  <c r="A28" i="6"/>
  <c r="C28" i="6" s="1"/>
  <c r="B28" i="6"/>
  <c r="A25" i="6"/>
  <c r="C25" i="6" s="1"/>
  <c r="B25" i="6"/>
  <c r="A390" i="6"/>
  <c r="C390" i="6" s="1"/>
  <c r="B390" i="6"/>
  <c r="A326" i="6"/>
  <c r="C326" i="6" s="1"/>
  <c r="B326" i="6"/>
  <c r="B352" i="6"/>
  <c r="A352" i="6"/>
  <c r="C352" i="6" s="1"/>
  <c r="A136" i="6"/>
  <c r="C136" i="6" s="1"/>
  <c r="B136" i="6"/>
  <c r="A412" i="6"/>
  <c r="C412" i="6" s="1"/>
  <c r="B412" i="6"/>
  <c r="A70" i="6"/>
  <c r="C70" i="6" s="1"/>
  <c r="B70" i="6"/>
  <c r="A411" i="6"/>
  <c r="C411" i="6" s="1"/>
  <c r="B411" i="6"/>
  <c r="B264" i="6"/>
  <c r="A264" i="6"/>
  <c r="C264" i="6" s="1"/>
  <c r="B363" i="6"/>
  <c r="A363" i="6"/>
  <c r="C363" i="6" s="1"/>
  <c r="B338" i="6"/>
  <c r="A338" i="6"/>
  <c r="C338" i="6" s="1"/>
  <c r="A88" i="6"/>
  <c r="C88" i="6" s="1"/>
  <c r="B88" i="6"/>
  <c r="A384" i="6"/>
  <c r="C384" i="6" s="1"/>
  <c r="B384" i="6"/>
  <c r="B129" i="6"/>
  <c r="A129" i="6"/>
  <c r="C129" i="6" s="1"/>
  <c r="A427" i="6"/>
  <c r="C427" i="6" s="1"/>
  <c r="B427" i="6"/>
  <c r="B429" i="6"/>
  <c r="A429" i="6"/>
  <c r="C429" i="6" s="1"/>
  <c r="B210" i="6"/>
  <c r="A210" i="6"/>
  <c r="C210" i="6" s="1"/>
  <c r="A336" i="6"/>
  <c r="C336" i="6" s="1"/>
  <c r="B336" i="6"/>
  <c r="A87" i="6"/>
  <c r="C87" i="6" s="1"/>
  <c r="B87" i="6"/>
  <c r="B23" i="6"/>
  <c r="A23" i="6"/>
  <c r="C23" i="6" s="1"/>
  <c r="A102" i="6"/>
  <c r="C102" i="6" s="1"/>
  <c r="B102" i="6"/>
  <c r="A311" i="6"/>
  <c r="C311" i="6" s="1"/>
  <c r="B311" i="6"/>
  <c r="B181" i="6"/>
  <c r="A181" i="6"/>
  <c r="C181" i="6" s="1"/>
  <c r="A107" i="6"/>
  <c r="C107" i="6" s="1"/>
  <c r="B107" i="6"/>
  <c r="A180" i="6"/>
  <c r="C180" i="6" s="1"/>
  <c r="B180" i="6"/>
  <c r="B103" i="6"/>
  <c r="A103" i="6"/>
  <c r="C103" i="6" s="1"/>
  <c r="B386" i="6"/>
  <c r="A386" i="6"/>
  <c r="C386" i="6" s="1"/>
  <c r="A469" i="6"/>
  <c r="C469" i="6" s="1"/>
  <c r="B469" i="6"/>
  <c r="A195" i="6"/>
  <c r="C195" i="6" s="1"/>
  <c r="B195" i="6"/>
  <c r="A15" i="6"/>
  <c r="C15" i="6" s="1"/>
  <c r="B15" i="6"/>
  <c r="B343" i="6"/>
  <c r="A343" i="6"/>
  <c r="C343" i="6" s="1"/>
  <c r="A47" i="6"/>
  <c r="C47" i="6" s="1"/>
  <c r="B47" i="6"/>
  <c r="A489" i="6"/>
  <c r="C489" i="6" s="1"/>
  <c r="B489" i="6"/>
  <c r="B183" i="6"/>
  <c r="A183" i="6"/>
  <c r="C183" i="6" s="1"/>
  <c r="A401" i="6"/>
  <c r="C401" i="6" s="1"/>
  <c r="B401" i="6"/>
  <c r="B114" i="6"/>
  <c r="A114" i="6"/>
  <c r="C114" i="6" s="1"/>
  <c r="A461" i="6"/>
  <c r="C461" i="6" s="1"/>
  <c r="B461" i="6"/>
  <c r="B304" i="6"/>
  <c r="A304" i="6"/>
  <c r="C304" i="6" s="1"/>
  <c r="B486" i="6"/>
  <c r="A486" i="6"/>
  <c r="C486" i="6" s="1"/>
  <c r="B49" i="6"/>
  <c r="A49" i="6"/>
  <c r="C49" i="6" s="1"/>
  <c r="A414" i="6"/>
  <c r="C414" i="6" s="1"/>
  <c r="B414" i="6"/>
  <c r="A351" i="6"/>
  <c r="C351" i="6" s="1"/>
  <c r="B351" i="6"/>
  <c r="A219" i="6"/>
  <c r="C219" i="6" s="1"/>
  <c r="B219" i="6"/>
  <c r="A341" i="6"/>
  <c r="C341" i="6" s="1"/>
  <c r="B341" i="6"/>
  <c r="A145" i="6"/>
  <c r="C145" i="6" s="1"/>
  <c r="B145" i="6"/>
  <c r="A371" i="6"/>
  <c r="C371" i="6" s="1"/>
  <c r="B371" i="6"/>
  <c r="B400" i="6"/>
  <c r="A400" i="6"/>
  <c r="C400" i="6" s="1"/>
  <c r="A437" i="6"/>
  <c r="C437" i="6" s="1"/>
  <c r="B437" i="6"/>
  <c r="A250" i="6"/>
  <c r="C250" i="6" s="1"/>
  <c r="B250" i="6"/>
  <c r="A297" i="6"/>
  <c r="C297" i="6" s="1"/>
  <c r="B297" i="6"/>
  <c r="B189" i="6"/>
  <c r="A189" i="6"/>
  <c r="C189" i="6" s="1"/>
  <c r="B466" i="6"/>
  <c r="A466" i="6"/>
  <c r="C466" i="6" s="1"/>
  <c r="B43" i="6"/>
  <c r="A43" i="6"/>
  <c r="C43" i="6" s="1"/>
  <c r="A235" i="6"/>
  <c r="C235" i="6" s="1"/>
  <c r="B235" i="6"/>
  <c r="B121" i="6"/>
  <c r="A121" i="6"/>
  <c r="C121" i="6" s="1"/>
  <c r="A86" i="6"/>
  <c r="C86" i="6" s="1"/>
  <c r="B86" i="6"/>
  <c r="B249" i="6"/>
  <c r="A249" i="6"/>
  <c r="C249" i="6" s="1"/>
  <c r="A242" i="6"/>
  <c r="C242" i="6" s="1"/>
  <c r="B242" i="6"/>
  <c r="B247" i="6"/>
  <c r="A247" i="6"/>
  <c r="C247" i="6" s="1"/>
  <c r="B20" i="6"/>
  <c r="A20" i="6"/>
  <c r="C20" i="6" s="1"/>
  <c r="B482" i="6"/>
  <c r="A482" i="6"/>
  <c r="C482" i="6" s="1"/>
  <c r="B438" i="6"/>
  <c r="A438" i="6"/>
  <c r="C438" i="6" s="1"/>
  <c r="A445" i="6"/>
  <c r="C445" i="6" s="1"/>
  <c r="B445" i="6"/>
  <c r="B225" i="6"/>
  <c r="A225" i="6"/>
  <c r="C225" i="6" s="1"/>
  <c r="A328" i="6"/>
  <c r="C328" i="6" s="1"/>
  <c r="B328" i="6"/>
  <c r="A218" i="6"/>
  <c r="C218" i="6" s="1"/>
  <c r="B218" i="6"/>
  <c r="B370" i="6"/>
  <c r="A370" i="6"/>
  <c r="C370" i="6" s="1"/>
  <c r="A150" i="6"/>
  <c r="C150" i="6" s="1"/>
  <c r="B150" i="6"/>
  <c r="B257" i="6"/>
  <c r="A257" i="6"/>
  <c r="C257" i="6" s="1"/>
  <c r="A62" i="6"/>
  <c r="C62" i="6" s="1"/>
  <c r="B62" i="6"/>
  <c r="A389" i="6"/>
  <c r="C389" i="6" s="1"/>
  <c r="B389" i="6"/>
  <c r="A292" i="6"/>
  <c r="C292" i="6" s="1"/>
  <c r="B292" i="6"/>
  <c r="A133" i="6"/>
  <c r="C133" i="6" s="1"/>
  <c r="B133" i="6"/>
  <c r="B134" i="6"/>
  <c r="A134" i="6"/>
  <c r="C134" i="6" s="1"/>
  <c r="A279" i="6"/>
  <c r="C279" i="6" s="1"/>
  <c r="B279" i="6"/>
  <c r="B63" i="6"/>
  <c r="A63" i="6"/>
  <c r="C63" i="6" s="1"/>
  <c r="A158" i="6"/>
  <c r="C158" i="6" s="1"/>
  <c r="B158" i="6"/>
  <c r="A373" i="6"/>
  <c r="C373" i="6" s="1"/>
  <c r="B373" i="6"/>
  <c r="B339" i="6"/>
  <c r="A339" i="6"/>
  <c r="C339" i="6" s="1"/>
  <c r="A463" i="6"/>
  <c r="C463" i="6" s="1"/>
  <c r="B463" i="6"/>
  <c r="A365" i="6"/>
  <c r="C365" i="6" s="1"/>
  <c r="B365" i="6"/>
  <c r="A366" i="6"/>
  <c r="C366" i="6" s="1"/>
  <c r="B366" i="6"/>
  <c r="B21" i="6"/>
  <c r="A21" i="6"/>
  <c r="C21" i="6" s="1"/>
  <c r="B419" i="6"/>
  <c r="A419" i="6"/>
  <c r="C419" i="6" s="1"/>
  <c r="A190" i="6"/>
  <c r="C190" i="6" s="1"/>
  <c r="B190" i="6"/>
  <c r="A139" i="6"/>
  <c r="C139" i="6" s="1"/>
  <c r="B139" i="6"/>
  <c r="A106" i="6"/>
  <c r="C106" i="6" s="1"/>
  <c r="B106" i="6"/>
  <c r="A178" i="6"/>
  <c r="C178" i="6" s="1"/>
  <c r="B178" i="6"/>
  <c r="A24" i="6"/>
  <c r="C24" i="6" s="1"/>
  <c r="B24" i="6"/>
  <c r="B37" i="6"/>
  <c r="A37" i="6"/>
  <c r="C37" i="6" s="1"/>
  <c r="B421" i="6"/>
  <c r="A421" i="6"/>
  <c r="C421" i="6" s="1"/>
  <c r="B444" i="6"/>
  <c r="A444" i="6"/>
  <c r="C444" i="6" s="1"/>
  <c r="A433" i="6"/>
  <c r="C433" i="6" s="1"/>
  <c r="B433" i="6"/>
  <c r="A73" i="6"/>
  <c r="C73" i="6" s="1"/>
  <c r="B73" i="6"/>
  <c r="A152" i="6"/>
  <c r="C152" i="6" s="1"/>
  <c r="B152" i="6"/>
  <c r="B30" i="6"/>
  <c r="A30" i="6"/>
  <c r="C30" i="6" s="1"/>
  <c r="A394" i="6"/>
  <c r="C394" i="6" s="1"/>
  <c r="B394" i="6"/>
  <c r="B450" i="6"/>
  <c r="A450" i="6"/>
  <c r="C450" i="6" s="1"/>
  <c r="A228" i="6"/>
  <c r="C228" i="6" s="1"/>
  <c r="B228" i="6"/>
  <c r="B135" i="6"/>
  <c r="A135" i="6"/>
  <c r="C135" i="6" s="1"/>
  <c r="A483" i="6"/>
  <c r="C483" i="6" s="1"/>
  <c r="B483" i="6"/>
  <c r="A220" i="6"/>
  <c r="C220" i="6" s="1"/>
  <c r="B220" i="6"/>
  <c r="A380" i="6"/>
  <c r="C380" i="6" s="1"/>
  <c r="B380" i="6"/>
  <c r="B141" i="6"/>
  <c r="A141" i="6"/>
  <c r="C141" i="6" s="1"/>
  <c r="A452" i="6"/>
  <c r="C452" i="6" s="1"/>
  <c r="B452" i="6"/>
  <c r="B379" i="6"/>
  <c r="A379" i="6"/>
  <c r="C379" i="6" s="1"/>
  <c r="A416" i="6"/>
  <c r="C416" i="6" s="1"/>
  <c r="B416" i="6"/>
  <c r="B293" i="6"/>
  <c r="A293" i="6"/>
  <c r="C293" i="6" s="1"/>
  <c r="A420" i="6"/>
  <c r="C420" i="6" s="1"/>
  <c r="B420" i="6"/>
  <c r="A203" i="6"/>
  <c r="C203" i="6" s="1"/>
  <c r="B203" i="6"/>
  <c r="A473" i="6"/>
  <c r="C473" i="6" s="1"/>
  <c r="B473" i="6"/>
  <c r="B166" i="6"/>
  <c r="A166" i="6"/>
  <c r="C166" i="6" s="1"/>
  <c r="B496" i="6"/>
  <c r="A496" i="6"/>
  <c r="C496" i="6" s="1"/>
  <c r="A255" i="6"/>
  <c r="C255" i="6" s="1"/>
  <c r="B255" i="6"/>
  <c r="A66" i="6"/>
  <c r="C66" i="6" s="1"/>
  <c r="B66" i="6"/>
  <c r="A309" i="6"/>
  <c r="C309" i="6" s="1"/>
  <c r="B309" i="6"/>
  <c r="A291" i="6"/>
  <c r="C291" i="6" s="1"/>
  <c r="B291" i="6"/>
  <c r="B205" i="6"/>
  <c r="A205" i="6"/>
  <c r="C205" i="6" s="1"/>
  <c r="B331" i="6"/>
  <c r="A331" i="6"/>
  <c r="C331" i="6" s="1"/>
  <c r="B96" i="6"/>
  <c r="A96" i="6"/>
  <c r="C96" i="6" s="1"/>
  <c r="B271" i="6"/>
  <c r="A271" i="6"/>
  <c r="C271" i="6" s="1"/>
  <c r="A464" i="6"/>
  <c r="C464" i="6" s="1"/>
  <c r="B464" i="6"/>
  <c r="A399" i="6"/>
  <c r="C399" i="6" s="1"/>
  <c r="B399" i="6"/>
  <c r="A284" i="6"/>
  <c r="C284" i="6" s="1"/>
  <c r="B284" i="6"/>
  <c r="A357" i="6"/>
  <c r="C357" i="6" s="1"/>
  <c r="B357" i="6"/>
  <c r="A353" i="6"/>
  <c r="C353" i="6" s="1"/>
  <c r="B353" i="6"/>
  <c r="A191" i="6"/>
  <c r="C191" i="6" s="1"/>
  <c r="B191" i="6"/>
  <c r="A317" i="6"/>
  <c r="C317" i="6" s="1"/>
  <c r="B317" i="6"/>
  <c r="A270" i="6"/>
  <c r="C270" i="6" s="1"/>
  <c r="B270" i="6"/>
  <c r="A67" i="6"/>
  <c r="C67" i="6" s="1"/>
  <c r="B67" i="6"/>
  <c r="A406" i="6"/>
  <c r="C406" i="6" s="1"/>
  <c r="B406" i="6"/>
  <c r="B221" i="6"/>
  <c r="A221" i="6"/>
  <c r="C221" i="6" s="1"/>
  <c r="B230" i="6"/>
  <c r="A230" i="6"/>
  <c r="C230" i="6" s="1"/>
  <c r="B157" i="6"/>
  <c r="A157" i="6"/>
  <c r="C157" i="6" s="1"/>
  <c r="B164" i="6"/>
  <c r="A164" i="6"/>
  <c r="C164" i="6" s="1"/>
  <c r="A239" i="6"/>
  <c r="C239" i="6" s="1"/>
  <c r="B239" i="6"/>
  <c r="A123" i="6"/>
  <c r="C123" i="6" s="1"/>
  <c r="B123" i="6"/>
  <c r="B182" i="6"/>
  <c r="A182" i="6"/>
  <c r="C182" i="6" s="1"/>
  <c r="B308" i="6"/>
  <c r="A308" i="6"/>
  <c r="C308" i="6" s="1"/>
  <c r="A377" i="6"/>
  <c r="C377" i="6" s="1"/>
  <c r="B377" i="6"/>
  <c r="B278" i="6"/>
  <c r="A278" i="6"/>
  <c r="C278" i="6" s="1"/>
  <c r="A254" i="6"/>
  <c r="C254" i="6" s="1"/>
  <c r="B254" i="6"/>
  <c r="A372" i="6"/>
  <c r="C372" i="6" s="1"/>
  <c r="B372" i="6"/>
  <c r="A101" i="6"/>
  <c r="C101" i="6" s="1"/>
  <c r="B101" i="6"/>
  <c r="A493" i="6"/>
  <c r="C493" i="6" s="1"/>
  <c r="B493" i="6"/>
  <c r="A383" i="6"/>
  <c r="C383" i="6" s="1"/>
  <c r="B383" i="6"/>
  <c r="B56" i="6"/>
  <c r="A56" i="6"/>
  <c r="C56" i="6" s="1"/>
  <c r="A104" i="6"/>
  <c r="C104" i="6" s="1"/>
  <c r="B104" i="6"/>
  <c r="B8" i="6"/>
  <c r="A8" i="6"/>
  <c r="C8" i="6" s="1"/>
  <c r="B61" i="6"/>
  <c r="A61" i="6"/>
  <c r="C61" i="6" s="1"/>
  <c r="A273" i="6"/>
  <c r="C273" i="6" s="1"/>
  <c r="B273" i="6"/>
  <c r="B303" i="6"/>
  <c r="A303" i="6"/>
  <c r="C303" i="6" s="1"/>
  <c r="A314" i="6"/>
  <c r="C314" i="6" s="1"/>
  <c r="B314" i="6"/>
  <c r="A318" i="6"/>
  <c r="C318" i="6" s="1"/>
  <c r="B318" i="6"/>
  <c r="B430" i="6"/>
  <c r="A430" i="6"/>
  <c r="C430" i="6" s="1"/>
  <c r="B294" i="6"/>
  <c r="A294" i="6"/>
  <c r="C294" i="6" s="1"/>
  <c r="B484" i="6"/>
  <c r="A484" i="6"/>
  <c r="C484" i="6" s="1"/>
  <c r="B491" i="6"/>
  <c r="A491" i="6"/>
  <c r="C491" i="6" s="1"/>
  <c r="B395" i="6"/>
  <c r="A395" i="6"/>
  <c r="C395" i="6" s="1"/>
  <c r="A477" i="6"/>
  <c r="C477" i="6" s="1"/>
  <c r="B477" i="6"/>
  <c r="B84" i="6"/>
  <c r="A84" i="6"/>
  <c r="C84" i="6" s="1"/>
  <c r="B462" i="6"/>
  <c r="A462" i="6"/>
  <c r="C462" i="6" s="1"/>
  <c r="A454" i="6"/>
  <c r="C454" i="6" s="1"/>
  <c r="B454" i="6"/>
  <c r="A215" i="6"/>
  <c r="C215" i="6" s="1"/>
  <c r="B215" i="6"/>
  <c r="A211" i="6"/>
  <c r="C211" i="6" s="1"/>
  <c r="B211" i="6"/>
  <c r="A168" i="6"/>
  <c r="C168" i="6" s="1"/>
  <c r="B168" i="6"/>
  <c r="A184" i="6"/>
  <c r="C184" i="6" s="1"/>
  <c r="B184" i="6"/>
  <c r="A407" i="6"/>
  <c r="C407" i="6" s="1"/>
  <c r="B407" i="6"/>
  <c r="B307" i="6"/>
  <c r="A307" i="6"/>
  <c r="C307" i="6" s="1"/>
  <c r="A176" i="6"/>
  <c r="C176" i="6" s="1"/>
  <c r="B176" i="6"/>
  <c r="A405" i="6"/>
  <c r="C405" i="6" s="1"/>
  <c r="B405" i="6"/>
  <c r="A334" i="6"/>
  <c r="C334" i="6" s="1"/>
  <c r="B334" i="6"/>
  <c r="A237" i="6"/>
  <c r="C237" i="6" s="1"/>
  <c r="B237" i="6"/>
  <c r="B19" i="6"/>
  <c r="A19" i="6"/>
  <c r="C19" i="6" s="1"/>
  <c r="A109" i="6"/>
  <c r="C109" i="6" s="1"/>
  <c r="B109" i="6"/>
  <c r="B44" i="6"/>
  <c r="A44" i="6"/>
  <c r="C44" i="6" s="1"/>
  <c r="B212" i="6"/>
  <c r="A212" i="6"/>
  <c r="C212" i="6" s="1"/>
  <c r="A441" i="6"/>
  <c r="C441" i="6" s="1"/>
  <c r="B441" i="6"/>
  <c r="A382" i="6"/>
  <c r="C382" i="6" s="1"/>
  <c r="B382" i="6"/>
  <c r="B391" i="6"/>
  <c r="A391" i="6"/>
  <c r="C391" i="6" s="1"/>
  <c r="A470" i="6"/>
  <c r="C470" i="6" s="1"/>
  <c r="B470" i="6"/>
  <c r="A298" i="6"/>
  <c r="C298" i="6" s="1"/>
  <c r="B298" i="6"/>
  <c r="A33" i="6"/>
  <c r="C33" i="6" s="1"/>
  <c r="B33" i="6"/>
  <c r="B94" i="6"/>
  <c r="A94" i="6"/>
  <c r="C94" i="6" s="1"/>
  <c r="A418" i="6"/>
  <c r="C418" i="6" s="1"/>
  <c r="B418" i="6"/>
  <c r="A457" i="6"/>
  <c r="C457" i="6" s="1"/>
  <c r="B457" i="6"/>
  <c r="B281" i="6"/>
  <c r="A281" i="6"/>
  <c r="C281" i="6" s="1"/>
  <c r="B375" i="6"/>
  <c r="A375" i="6"/>
  <c r="C375" i="6" s="1"/>
  <c r="A131" i="6"/>
  <c r="C131" i="6" s="1"/>
  <c r="B131" i="6"/>
  <c r="B288" i="6"/>
  <c r="A288" i="6"/>
  <c r="C288" i="6" s="1"/>
  <c r="B499" i="6"/>
  <c r="A499" i="6"/>
  <c r="C499" i="6" s="1"/>
  <c r="B42" i="6"/>
  <c r="A42" i="6"/>
  <c r="C42" i="6" s="1"/>
  <c r="A80" i="6"/>
  <c r="C80" i="6" s="1"/>
  <c r="B80" i="6"/>
  <c r="A478" i="6"/>
  <c r="C478" i="6" s="1"/>
  <c r="B478" i="6"/>
  <c r="A424" i="6"/>
  <c r="C424" i="6" s="1"/>
  <c r="B424" i="6"/>
  <c r="A238" i="6"/>
  <c r="C238" i="6" s="1"/>
  <c r="B238" i="6"/>
  <c r="B92" i="6"/>
  <c r="A92" i="6"/>
  <c r="C92" i="6" s="1"/>
  <c r="A265" i="6"/>
  <c r="C265" i="6" s="1"/>
  <c r="B265" i="6"/>
  <c r="B222" i="6"/>
  <c r="A222" i="6"/>
  <c r="C222" i="6" s="1"/>
  <c r="A232" i="6"/>
  <c r="C232" i="6" s="1"/>
  <c r="B232" i="6"/>
  <c r="B55" i="6"/>
  <c r="A55" i="6"/>
  <c r="C55" i="6" s="1"/>
  <c r="A260" i="6"/>
  <c r="C260" i="6" s="1"/>
  <c r="B260" i="6"/>
  <c r="B137" i="6"/>
  <c r="A137" i="6"/>
  <c r="C137" i="6" s="1"/>
  <c r="B196" i="6"/>
  <c r="A196" i="6"/>
  <c r="C196" i="6" s="1"/>
  <c r="B287" i="6"/>
  <c r="A287" i="6"/>
  <c r="C287" i="6" s="1"/>
  <c r="A252" i="6"/>
  <c r="C252" i="6" s="1"/>
  <c r="B252" i="6"/>
  <c r="A85" i="6"/>
  <c r="C85" i="6" s="1"/>
  <c r="B85" i="6"/>
  <c r="A35" i="6"/>
  <c r="C35" i="6" s="1"/>
  <c r="B35" i="6"/>
  <c r="A115" i="6"/>
  <c r="C115" i="6" s="1"/>
  <c r="B115" i="6"/>
  <c r="A498" i="6"/>
  <c r="C498" i="6" s="1"/>
  <c r="B498" i="6"/>
  <c r="A497" i="6"/>
  <c r="C497" i="6" s="1"/>
  <c r="B497" i="6"/>
  <c r="A59" i="6"/>
  <c r="C59" i="6" s="1"/>
  <c r="B59" i="6"/>
  <c r="A95" i="6"/>
  <c r="C95" i="6" s="1"/>
  <c r="B95" i="6"/>
  <c r="A39" i="6"/>
  <c r="C39" i="6" s="1"/>
  <c r="B39" i="6"/>
  <c r="B481" i="6"/>
  <c r="A481" i="6"/>
  <c r="C481" i="6" s="1"/>
  <c r="A289" i="6"/>
  <c r="C289" i="6" s="1"/>
  <c r="B289" i="6"/>
  <c r="B159" i="6"/>
  <c r="A159" i="6"/>
  <c r="C159" i="6" s="1"/>
  <c r="A448" i="6"/>
  <c r="C448" i="6" s="1"/>
  <c r="B448" i="6"/>
  <c r="B301" i="6"/>
  <c r="A301" i="6"/>
  <c r="C301" i="6" s="1"/>
  <c r="B179" i="6"/>
  <c r="A179" i="6"/>
  <c r="C179" i="6" s="1"/>
  <c r="B207" i="6"/>
  <c r="A207" i="6"/>
  <c r="C207" i="6" s="1"/>
  <c r="A302" i="6"/>
  <c r="C302" i="6" s="1"/>
  <c r="B302" i="6"/>
  <c r="A360" i="6"/>
  <c r="C360" i="6" s="1"/>
  <c r="B360" i="6"/>
  <c r="B90" i="6"/>
  <c r="A90" i="6"/>
  <c r="C90" i="6" s="1"/>
  <c r="B208" i="6"/>
  <c r="A208" i="6"/>
  <c r="C208" i="6" s="1"/>
  <c r="B206" i="6"/>
  <c r="A206" i="6"/>
  <c r="C206" i="6" s="1"/>
  <c r="B385" i="6"/>
  <c r="A385" i="6"/>
  <c r="C385" i="6" s="1"/>
  <c r="B155" i="6"/>
  <c r="A155" i="6"/>
  <c r="C155" i="6" s="1"/>
  <c r="A234" i="6"/>
  <c r="C234" i="6" s="1"/>
  <c r="B234" i="6"/>
  <c r="A224" i="6"/>
  <c r="C224" i="6" s="1"/>
  <c r="B224" i="6"/>
  <c r="G2" i="6"/>
  <c r="N2" i="6"/>
  <c r="B2" i="6"/>
  <c r="A2" i="6"/>
  <c r="C2" i="6" s="1"/>
  <c r="H2" i="6"/>
  <c r="L2" i="6"/>
  <c r="M2" i="6"/>
  <c r="K2" i="6"/>
  <c r="J2" i="6"/>
  <c r="I2" i="6"/>
  <c r="A72" i="6"/>
  <c r="C72" i="6" s="1"/>
  <c r="B72" i="6"/>
  <c r="B175" i="6"/>
  <c r="A175" i="6"/>
  <c r="C175" i="6" s="1"/>
  <c r="A201" i="6"/>
  <c r="C201" i="6" s="1"/>
  <c r="B201" i="6"/>
  <c r="A332" i="6"/>
  <c r="C332" i="6" s="1"/>
  <c r="B332" i="6"/>
  <c r="A172" i="6"/>
  <c r="C172" i="6" s="1"/>
  <c r="B172" i="6"/>
  <c r="B350" i="6"/>
  <c r="A350" i="6"/>
  <c r="C350" i="6" s="1"/>
  <c r="A388" i="6"/>
  <c r="C388" i="6" s="1"/>
  <c r="B388" i="6"/>
  <c r="B32" i="6"/>
  <c r="A32" i="6"/>
  <c r="C32" i="6" s="1"/>
  <c r="A214" i="6"/>
  <c r="C214" i="6" s="1"/>
  <c r="B214" i="6"/>
  <c r="B346" i="6"/>
  <c r="A346" i="6"/>
  <c r="C346" i="6" s="1"/>
  <c r="B282" i="6"/>
  <c r="A282" i="6"/>
  <c r="C282" i="6" s="1"/>
  <c r="B495" i="6"/>
  <c r="A495" i="6"/>
  <c r="C495" i="6" s="1"/>
  <c r="B169" i="6"/>
  <c r="A169" i="6"/>
  <c r="C169" i="6" s="1"/>
  <c r="A472" i="6"/>
  <c r="C472" i="6" s="1"/>
  <c r="B472" i="6"/>
  <c r="A398" i="6"/>
  <c r="C398" i="6" s="1"/>
  <c r="B398" i="6"/>
  <c r="B354" i="6"/>
  <c r="A354" i="6"/>
  <c r="C354" i="6" s="1"/>
  <c r="A355" i="6"/>
  <c r="C355" i="6" s="1"/>
  <c r="B355" i="6"/>
  <c r="B50" i="6"/>
  <c r="A50" i="6"/>
  <c r="C50" i="6" s="1"/>
  <c r="A403" i="6"/>
  <c r="C403" i="6" s="1"/>
  <c r="B403" i="6"/>
  <c r="A321" i="6"/>
  <c r="C321" i="6" s="1"/>
  <c r="B321" i="6"/>
  <c r="B143" i="6"/>
  <c r="A143" i="6"/>
  <c r="C143" i="6" s="1"/>
  <c r="A263" i="6"/>
  <c r="C263" i="6" s="1"/>
  <c r="B263" i="6"/>
  <c r="B52" i="6"/>
  <c r="A52" i="6"/>
  <c r="C52" i="6" s="1"/>
  <c r="B53" i="6"/>
  <c r="A53" i="6"/>
  <c r="C53" i="6" s="1"/>
  <c r="B392" i="6"/>
  <c r="A392" i="6"/>
  <c r="C392" i="6" s="1"/>
  <c r="A65" i="6"/>
  <c r="C65" i="6" s="1"/>
  <c r="B65" i="6"/>
  <c r="A78" i="6"/>
  <c r="C78" i="6" s="1"/>
  <c r="B78" i="6"/>
  <c r="B113" i="6"/>
  <c r="A113" i="6"/>
  <c r="C113" i="6" s="1"/>
  <c r="A48" i="6"/>
  <c r="C48" i="6" s="1"/>
  <c r="B48" i="6"/>
  <c r="A479" i="6"/>
  <c r="C479" i="6" s="1"/>
  <c r="B479" i="6"/>
  <c r="B10" i="6"/>
  <c r="A10" i="6"/>
  <c r="C10" i="6" s="1"/>
  <c r="B16" i="6"/>
  <c r="A16" i="6"/>
  <c r="C16" i="6" s="1"/>
  <c r="A200" i="6"/>
  <c r="C200" i="6" s="1"/>
  <c r="B200" i="6"/>
  <c r="A98" i="6"/>
  <c r="C98" i="6" s="1"/>
  <c r="B98" i="6"/>
  <c r="A277" i="6"/>
  <c r="C277" i="6" s="1"/>
  <c r="B277" i="6"/>
  <c r="A274" i="6"/>
  <c r="C274" i="6" s="1"/>
  <c r="B274" i="6"/>
  <c r="A163" i="6"/>
  <c r="C163" i="6" s="1"/>
  <c r="B163" i="6"/>
  <c r="A46" i="6"/>
  <c r="C46" i="6" s="1"/>
  <c r="B46" i="6"/>
  <c r="B455" i="6"/>
  <c r="A455" i="6"/>
  <c r="C455" i="6" s="1"/>
  <c r="B440" i="6"/>
  <c r="A440" i="6"/>
  <c r="C440" i="6" s="1"/>
  <c r="B241" i="6"/>
  <c r="A241" i="6"/>
  <c r="C241" i="6" s="1"/>
  <c r="A132" i="6"/>
  <c r="C132" i="6" s="1"/>
  <c r="B132" i="6"/>
  <c r="A26" i="6"/>
  <c r="C26" i="6" s="1"/>
  <c r="B26" i="6"/>
  <c r="A38" i="6"/>
  <c r="C38" i="6" s="1"/>
  <c r="B38" i="6"/>
  <c r="A376" i="6"/>
  <c r="C376" i="6" s="1"/>
  <c r="B376" i="6"/>
  <c r="A359" i="6"/>
  <c r="C359" i="6" s="1"/>
  <c r="B359" i="6"/>
  <c r="A91" i="6"/>
  <c r="C91" i="6" s="1"/>
  <c r="B91" i="6"/>
  <c r="B18" i="6"/>
  <c r="A18" i="6"/>
  <c r="C18" i="6" s="1"/>
  <c r="A122" i="6"/>
  <c r="C122" i="6" s="1"/>
  <c r="B122" i="6"/>
  <c r="A344" i="6"/>
  <c r="C344" i="6" s="1"/>
  <c r="B344" i="6"/>
  <c r="B378" i="6"/>
  <c r="A378" i="6"/>
  <c r="C378" i="6" s="1"/>
  <c r="A256" i="6"/>
  <c r="C256" i="6" s="1"/>
  <c r="B256" i="6"/>
  <c r="B275" i="6"/>
  <c r="A275" i="6"/>
  <c r="C275" i="6" s="1"/>
  <c r="A138" i="6"/>
  <c r="C138" i="6" s="1"/>
  <c r="B138" i="6"/>
  <c r="A313" i="6"/>
  <c r="C313" i="6" s="1"/>
  <c r="B313" i="6"/>
  <c r="A312" i="6"/>
  <c r="C312" i="6" s="1"/>
  <c r="B312" i="6"/>
  <c r="A253" i="6"/>
  <c r="C253" i="6" s="1"/>
  <c r="B253" i="6"/>
  <c r="A128" i="6"/>
  <c r="C128" i="6" s="1"/>
  <c r="B128" i="6"/>
  <c r="B276" i="6"/>
  <c r="A276" i="6"/>
  <c r="C276" i="6" s="1"/>
  <c r="A140" i="6"/>
  <c r="C140" i="6" s="1"/>
  <c r="B140" i="6"/>
  <c r="A117" i="6"/>
  <c r="C117" i="6" s="1"/>
  <c r="B117" i="6"/>
  <c r="W123" i="6" l="1"/>
  <c r="X123" i="6"/>
  <c r="Y123" i="6"/>
  <c r="Z123" i="6"/>
  <c r="AA123" i="6"/>
  <c r="V123" i="6"/>
  <c r="Y461" i="6"/>
  <c r="AA461" i="6"/>
  <c r="W461" i="6"/>
  <c r="V461" i="6"/>
  <c r="X461" i="6"/>
  <c r="Z461" i="6"/>
  <c r="V459" i="6"/>
  <c r="X459" i="6"/>
  <c r="Y459" i="6"/>
  <c r="AA459" i="6"/>
  <c r="W459" i="6"/>
  <c r="Z459" i="6"/>
  <c r="V159" i="6"/>
  <c r="W159" i="6"/>
  <c r="X159" i="6"/>
  <c r="Y159" i="6"/>
  <c r="Z159" i="6"/>
  <c r="AA159" i="6"/>
  <c r="Z55" i="6"/>
  <c r="AA55" i="6"/>
  <c r="V55" i="6"/>
  <c r="Y55" i="6"/>
  <c r="X55" i="6"/>
  <c r="W55" i="6"/>
  <c r="AA257" i="6"/>
  <c r="V257" i="6"/>
  <c r="W257" i="6"/>
  <c r="Z257" i="6"/>
  <c r="X257" i="6"/>
  <c r="Y257" i="6"/>
  <c r="W249" i="6"/>
  <c r="X249" i="6"/>
  <c r="Y249" i="6"/>
  <c r="Z249" i="6"/>
  <c r="AA249" i="6"/>
  <c r="V249" i="6"/>
  <c r="V185" i="6"/>
  <c r="W185" i="6"/>
  <c r="X185" i="6"/>
  <c r="AA185" i="6"/>
  <c r="Y185" i="6"/>
  <c r="Z185" i="6"/>
  <c r="X487" i="6"/>
  <c r="Z487" i="6"/>
  <c r="AA487" i="6"/>
  <c r="V487" i="6"/>
  <c r="W487" i="6"/>
  <c r="Y487" i="6"/>
  <c r="V361" i="6"/>
  <c r="W361" i="6"/>
  <c r="X361" i="6"/>
  <c r="Y361" i="6"/>
  <c r="Z361" i="6"/>
  <c r="AA361" i="6"/>
  <c r="V79" i="6"/>
  <c r="W79" i="6"/>
  <c r="X79" i="6"/>
  <c r="AA79" i="6"/>
  <c r="Z79" i="6"/>
  <c r="Y79" i="6"/>
  <c r="V57" i="6"/>
  <c r="W57" i="6"/>
  <c r="X57" i="6"/>
  <c r="Y57" i="6"/>
  <c r="Z57" i="6"/>
  <c r="AA57" i="6"/>
  <c r="W449" i="6"/>
  <c r="Y449" i="6"/>
  <c r="Z449" i="6"/>
  <c r="V449" i="6"/>
  <c r="X449" i="6"/>
  <c r="AA449" i="6"/>
  <c r="V329" i="6"/>
  <c r="W329" i="6"/>
  <c r="X329" i="6"/>
  <c r="Y329" i="6"/>
  <c r="Z329" i="6"/>
  <c r="AA329" i="6"/>
  <c r="V335" i="6"/>
  <c r="W335" i="6"/>
  <c r="X335" i="6"/>
  <c r="Y335" i="6"/>
  <c r="Z335" i="6"/>
  <c r="AA335" i="6"/>
  <c r="AA381" i="6"/>
  <c r="V381" i="6"/>
  <c r="W381" i="6"/>
  <c r="Z381" i="6"/>
  <c r="X381" i="6"/>
  <c r="Y381" i="6"/>
  <c r="V223" i="6"/>
  <c r="W223" i="6"/>
  <c r="X223" i="6"/>
  <c r="Y223" i="6"/>
  <c r="Z223" i="6"/>
  <c r="AA223" i="6"/>
  <c r="V95" i="6"/>
  <c r="W95" i="6"/>
  <c r="X95" i="6"/>
  <c r="AA95" i="6"/>
  <c r="Y95" i="6"/>
  <c r="Z95" i="6"/>
  <c r="V237" i="6"/>
  <c r="W237" i="6"/>
  <c r="X237" i="6"/>
  <c r="Y237" i="6"/>
  <c r="AA237" i="6"/>
  <c r="Z237" i="6"/>
  <c r="V291" i="6"/>
  <c r="W291" i="6"/>
  <c r="X291" i="6"/>
  <c r="Y291" i="6"/>
  <c r="Z291" i="6"/>
  <c r="AA291" i="6"/>
  <c r="AA195" i="6"/>
  <c r="V195" i="6"/>
  <c r="W195" i="6"/>
  <c r="Z195" i="6"/>
  <c r="Y195" i="6"/>
  <c r="X195" i="6"/>
  <c r="V25" i="6"/>
  <c r="W25" i="6"/>
  <c r="X25" i="6"/>
  <c r="Y25" i="6"/>
  <c r="Z25" i="6"/>
  <c r="AA25" i="6"/>
  <c r="V41" i="6"/>
  <c r="W41" i="6"/>
  <c r="X41" i="6"/>
  <c r="Y41" i="6"/>
  <c r="Z41" i="6"/>
  <c r="AA41" i="6"/>
  <c r="AA45" i="6"/>
  <c r="V45" i="6"/>
  <c r="W45" i="6"/>
  <c r="Z45" i="6"/>
  <c r="X45" i="6"/>
  <c r="Y45" i="6"/>
  <c r="V175" i="6"/>
  <c r="W175" i="6"/>
  <c r="X175" i="6"/>
  <c r="Y175" i="6"/>
  <c r="Z175" i="6"/>
  <c r="AA175" i="6"/>
  <c r="V207" i="6"/>
  <c r="W207" i="6"/>
  <c r="X207" i="6"/>
  <c r="Y207" i="6"/>
  <c r="AA207" i="6"/>
  <c r="Z207" i="6"/>
  <c r="X287" i="6"/>
  <c r="Y287" i="6"/>
  <c r="Z287" i="6"/>
  <c r="AA287" i="6"/>
  <c r="W287" i="6"/>
  <c r="V287" i="6"/>
  <c r="V307" i="6"/>
  <c r="W307" i="6"/>
  <c r="X307" i="6"/>
  <c r="Y307" i="6"/>
  <c r="Z307" i="6"/>
  <c r="AA307" i="6"/>
  <c r="X271" i="6"/>
  <c r="Y271" i="6"/>
  <c r="Z271" i="6"/>
  <c r="AA271" i="6"/>
  <c r="W271" i="6"/>
  <c r="V271" i="6"/>
  <c r="X43" i="6"/>
  <c r="Y43" i="6"/>
  <c r="Z43" i="6"/>
  <c r="AA43" i="6"/>
  <c r="W43" i="6"/>
  <c r="V43" i="6"/>
  <c r="X193" i="6"/>
  <c r="Y193" i="6"/>
  <c r="Z193" i="6"/>
  <c r="AA193" i="6"/>
  <c r="W193" i="6"/>
  <c r="V193" i="6"/>
  <c r="X471" i="6"/>
  <c r="Z471" i="6"/>
  <c r="AA471" i="6"/>
  <c r="V471" i="6"/>
  <c r="Y471" i="6"/>
  <c r="W471" i="6"/>
  <c r="X27" i="6"/>
  <c r="Y27" i="6"/>
  <c r="Z27" i="6"/>
  <c r="AA27" i="6"/>
  <c r="W27" i="6"/>
  <c r="V27" i="6"/>
  <c r="W187" i="6"/>
  <c r="X187" i="6"/>
  <c r="Y187" i="6"/>
  <c r="Z187" i="6"/>
  <c r="AA187" i="6"/>
  <c r="V187" i="6"/>
  <c r="Y117" i="6"/>
  <c r="V117" i="6"/>
  <c r="W117" i="6"/>
  <c r="X117" i="6"/>
  <c r="Z117" i="6"/>
  <c r="AA117" i="6"/>
  <c r="V253" i="6"/>
  <c r="W253" i="6"/>
  <c r="X253" i="6"/>
  <c r="Y253" i="6"/>
  <c r="Z253" i="6"/>
  <c r="AA253" i="6"/>
  <c r="AA163" i="6"/>
  <c r="V163" i="6"/>
  <c r="W163" i="6"/>
  <c r="Z163" i="6"/>
  <c r="X163" i="6"/>
  <c r="Y163" i="6"/>
  <c r="V355" i="6"/>
  <c r="W355" i="6"/>
  <c r="X355" i="6"/>
  <c r="AA355" i="6"/>
  <c r="Y355" i="6"/>
  <c r="Z355" i="6"/>
  <c r="AA289" i="6"/>
  <c r="V289" i="6"/>
  <c r="W289" i="6"/>
  <c r="Z289" i="6"/>
  <c r="Y289" i="6"/>
  <c r="X289" i="6"/>
  <c r="X59" i="6"/>
  <c r="Y59" i="6"/>
  <c r="Z59" i="6"/>
  <c r="AA59" i="6"/>
  <c r="W59" i="6"/>
  <c r="V59" i="6"/>
  <c r="V35" i="6"/>
  <c r="W35" i="6"/>
  <c r="X35" i="6"/>
  <c r="AA35" i="6"/>
  <c r="Y35" i="6"/>
  <c r="Z35" i="6"/>
  <c r="Z407" i="6"/>
  <c r="V407" i="6"/>
  <c r="Y407" i="6"/>
  <c r="AA407" i="6"/>
  <c r="W407" i="6"/>
  <c r="X407" i="6"/>
  <c r="Y215" i="6"/>
  <c r="Z215" i="6"/>
  <c r="AA215" i="6"/>
  <c r="X215" i="6"/>
  <c r="V215" i="6"/>
  <c r="W215" i="6"/>
  <c r="Y477" i="6"/>
  <c r="AA477" i="6"/>
  <c r="W477" i="6"/>
  <c r="V477" i="6"/>
  <c r="X477" i="6"/>
  <c r="Z477" i="6"/>
  <c r="V101" i="6"/>
  <c r="W101" i="6"/>
  <c r="X101" i="6"/>
  <c r="Y101" i="6"/>
  <c r="Z101" i="6"/>
  <c r="AA101" i="6"/>
  <c r="V377" i="6"/>
  <c r="W377" i="6"/>
  <c r="X377" i="6"/>
  <c r="Y377" i="6"/>
  <c r="AA377" i="6"/>
  <c r="Z377" i="6"/>
  <c r="X239" i="6"/>
  <c r="Y239" i="6"/>
  <c r="Z239" i="6"/>
  <c r="AA239" i="6"/>
  <c r="W239" i="6"/>
  <c r="V239" i="6"/>
  <c r="V317" i="6"/>
  <c r="W317" i="6"/>
  <c r="X317" i="6"/>
  <c r="Y317" i="6"/>
  <c r="Z317" i="6"/>
  <c r="AA317" i="6"/>
  <c r="Y309" i="6"/>
  <c r="Z309" i="6"/>
  <c r="AA309" i="6"/>
  <c r="X309" i="6"/>
  <c r="V309" i="6"/>
  <c r="W309" i="6"/>
  <c r="V463" i="6"/>
  <c r="W463" i="6"/>
  <c r="Z463" i="6"/>
  <c r="AA463" i="6"/>
  <c r="X463" i="6"/>
  <c r="Y463" i="6"/>
  <c r="W437" i="6"/>
  <c r="X437" i="6"/>
  <c r="AA437" i="6"/>
  <c r="V437" i="6"/>
  <c r="Z437" i="6"/>
  <c r="Y437" i="6"/>
  <c r="W341" i="6"/>
  <c r="X341" i="6"/>
  <c r="Y341" i="6"/>
  <c r="Z341" i="6"/>
  <c r="AA341" i="6"/>
  <c r="V341" i="6"/>
  <c r="V47" i="6"/>
  <c r="W47" i="6"/>
  <c r="X47" i="6"/>
  <c r="Y47" i="6"/>
  <c r="Z47" i="6"/>
  <c r="AA47" i="6"/>
  <c r="W469" i="6"/>
  <c r="X469" i="6"/>
  <c r="AA469" i="6"/>
  <c r="V469" i="6"/>
  <c r="Y469" i="6"/>
  <c r="Z469" i="6"/>
  <c r="V107" i="6"/>
  <c r="W107" i="6"/>
  <c r="X107" i="6"/>
  <c r="Y107" i="6"/>
  <c r="Z107" i="6"/>
  <c r="AA107" i="6"/>
  <c r="X411" i="6"/>
  <c r="Z411" i="6"/>
  <c r="AA411" i="6"/>
  <c r="W411" i="6"/>
  <c r="Y411" i="6"/>
  <c r="V411" i="6"/>
  <c r="X319" i="6"/>
  <c r="Y319" i="6"/>
  <c r="Z319" i="6"/>
  <c r="AA319" i="6"/>
  <c r="W319" i="6"/>
  <c r="V319" i="6"/>
  <c r="W501" i="6"/>
  <c r="X501" i="6"/>
  <c r="AA501" i="6"/>
  <c r="V501" i="6"/>
  <c r="Y501" i="6"/>
  <c r="Z501" i="6"/>
  <c r="Y369" i="6"/>
  <c r="Z369" i="6"/>
  <c r="AA369" i="6"/>
  <c r="X369" i="6"/>
  <c r="V369" i="6"/>
  <c r="W369" i="6"/>
  <c r="V127" i="6"/>
  <c r="W127" i="6"/>
  <c r="X127" i="6"/>
  <c r="Y127" i="6"/>
  <c r="Z127" i="6"/>
  <c r="AA127" i="6"/>
  <c r="AA305" i="6"/>
  <c r="V305" i="6"/>
  <c r="W305" i="6"/>
  <c r="Z305" i="6"/>
  <c r="X305" i="6"/>
  <c r="Y305" i="6"/>
  <c r="V259" i="6"/>
  <c r="W259" i="6"/>
  <c r="X259" i="6"/>
  <c r="Y259" i="6"/>
  <c r="Z259" i="6"/>
  <c r="AA259" i="6"/>
  <c r="Y337" i="6"/>
  <c r="Z337" i="6"/>
  <c r="AA337" i="6"/>
  <c r="X337" i="6"/>
  <c r="V337" i="6"/>
  <c r="W337" i="6"/>
  <c r="X11" i="6"/>
  <c r="Y11" i="6"/>
  <c r="Z11" i="6"/>
  <c r="AA11" i="6"/>
  <c r="W11" i="6"/>
  <c r="V11" i="6"/>
  <c r="V165" i="6"/>
  <c r="W165" i="6"/>
  <c r="X165" i="6"/>
  <c r="Y165" i="6"/>
  <c r="Z165" i="6"/>
  <c r="AA165" i="6"/>
  <c r="V443" i="6"/>
  <c r="X443" i="6"/>
  <c r="Y443" i="6"/>
  <c r="W443" i="6"/>
  <c r="AA443" i="6"/>
  <c r="Z443" i="6"/>
  <c r="AA29" i="6"/>
  <c r="V29" i="6"/>
  <c r="W29" i="6"/>
  <c r="Z29" i="6"/>
  <c r="X29" i="6"/>
  <c r="Y29" i="6"/>
  <c r="V295" i="6"/>
  <c r="W295" i="6"/>
  <c r="X295" i="6"/>
  <c r="AA295" i="6"/>
  <c r="Z295" i="6"/>
  <c r="Y295" i="6"/>
  <c r="AA227" i="6"/>
  <c r="V227" i="6"/>
  <c r="W227" i="6"/>
  <c r="Z227" i="6"/>
  <c r="X227" i="6"/>
  <c r="Y227" i="6"/>
  <c r="Y65" i="6"/>
  <c r="Z65" i="6"/>
  <c r="AA65" i="6"/>
  <c r="X65" i="6"/>
  <c r="V65" i="6"/>
  <c r="W65" i="6"/>
  <c r="Z483" i="6"/>
  <c r="X483" i="6"/>
  <c r="V483" i="6"/>
  <c r="W483" i="6"/>
  <c r="AA483" i="6"/>
  <c r="Y483" i="6"/>
  <c r="X145" i="6"/>
  <c r="Y145" i="6"/>
  <c r="Z145" i="6"/>
  <c r="AA145" i="6"/>
  <c r="W145" i="6"/>
  <c r="V145" i="6"/>
  <c r="AA105" i="6"/>
  <c r="V105" i="6"/>
  <c r="W105" i="6"/>
  <c r="Z105" i="6"/>
  <c r="X105" i="6"/>
  <c r="Y105" i="6"/>
  <c r="Z125" i="6"/>
  <c r="AA125" i="6"/>
  <c r="V125" i="6"/>
  <c r="Y125" i="6"/>
  <c r="X125" i="6"/>
  <c r="W125" i="6"/>
  <c r="Z299" i="6"/>
  <c r="AA299" i="6"/>
  <c r="V299" i="6"/>
  <c r="Y299" i="6"/>
  <c r="W299" i="6"/>
  <c r="X299" i="6"/>
  <c r="Y325" i="6"/>
  <c r="Z325" i="6"/>
  <c r="AA325" i="6"/>
  <c r="X325" i="6"/>
  <c r="V325" i="6"/>
  <c r="W325" i="6"/>
  <c r="V275" i="6"/>
  <c r="W275" i="6"/>
  <c r="X275" i="6"/>
  <c r="Y275" i="6"/>
  <c r="Z275" i="6"/>
  <c r="AA275" i="6"/>
  <c r="AA179" i="6"/>
  <c r="V179" i="6"/>
  <c r="W179" i="6"/>
  <c r="Z179" i="6"/>
  <c r="X179" i="6"/>
  <c r="Y179" i="6"/>
  <c r="Z221" i="6"/>
  <c r="AA221" i="6"/>
  <c r="V221" i="6"/>
  <c r="Y221" i="6"/>
  <c r="W221" i="6"/>
  <c r="X221" i="6"/>
  <c r="V285" i="6"/>
  <c r="W285" i="6"/>
  <c r="X285" i="6"/>
  <c r="Y285" i="6"/>
  <c r="Z285" i="6"/>
  <c r="AA285" i="6"/>
  <c r="V9" i="6"/>
  <c r="W9" i="6"/>
  <c r="X9" i="6"/>
  <c r="Y9" i="6"/>
  <c r="AA9" i="6"/>
  <c r="Z9" i="6"/>
  <c r="X347" i="6"/>
  <c r="Y347" i="6"/>
  <c r="Z347" i="6"/>
  <c r="AA347" i="6"/>
  <c r="W347" i="6"/>
  <c r="V347" i="6"/>
  <c r="Z359" i="6"/>
  <c r="AA359" i="6"/>
  <c r="V359" i="6"/>
  <c r="Y359" i="6"/>
  <c r="X359" i="6"/>
  <c r="W359" i="6"/>
  <c r="W81" i="6"/>
  <c r="X81" i="6"/>
  <c r="Y81" i="6"/>
  <c r="Z81" i="6"/>
  <c r="AA81" i="6"/>
  <c r="V81" i="6"/>
  <c r="AA321" i="6"/>
  <c r="V321" i="6"/>
  <c r="W321" i="6"/>
  <c r="Z321" i="6"/>
  <c r="X321" i="6"/>
  <c r="Y321" i="6"/>
  <c r="W497" i="6"/>
  <c r="Y497" i="6"/>
  <c r="Z497" i="6"/>
  <c r="X497" i="6"/>
  <c r="AA497" i="6"/>
  <c r="V497" i="6"/>
  <c r="V85" i="6"/>
  <c r="W85" i="6"/>
  <c r="X85" i="6"/>
  <c r="Y85" i="6"/>
  <c r="AA85" i="6"/>
  <c r="Z85" i="6"/>
  <c r="Y33" i="6"/>
  <c r="Z33" i="6"/>
  <c r="AA33" i="6"/>
  <c r="X33" i="6"/>
  <c r="V33" i="6"/>
  <c r="W33" i="6"/>
  <c r="Y109" i="6"/>
  <c r="Z109" i="6"/>
  <c r="AA109" i="6"/>
  <c r="X109" i="6"/>
  <c r="V109" i="6"/>
  <c r="W109" i="6"/>
  <c r="W405" i="6"/>
  <c r="Y405" i="6"/>
  <c r="Z405" i="6"/>
  <c r="AA405" i="6"/>
  <c r="V405" i="6"/>
  <c r="X405" i="6"/>
  <c r="AA273" i="6"/>
  <c r="V273" i="6"/>
  <c r="W273" i="6"/>
  <c r="Z273" i="6"/>
  <c r="X273" i="6"/>
  <c r="Y273" i="6"/>
  <c r="V191" i="6"/>
  <c r="W191" i="6"/>
  <c r="X191" i="6"/>
  <c r="Y191" i="6"/>
  <c r="Z191" i="6"/>
  <c r="AA191" i="6"/>
  <c r="V399" i="6"/>
  <c r="W399" i="6"/>
  <c r="X399" i="6"/>
  <c r="Y399" i="6"/>
  <c r="Z399" i="6"/>
  <c r="AA399" i="6"/>
  <c r="AA473" i="6"/>
  <c r="V473" i="6"/>
  <c r="Y473" i="6"/>
  <c r="X473" i="6"/>
  <c r="Z473" i="6"/>
  <c r="W473" i="6"/>
  <c r="V279" i="6"/>
  <c r="W279" i="6"/>
  <c r="X279" i="6"/>
  <c r="AA279" i="6"/>
  <c r="Y279" i="6"/>
  <c r="Z279" i="6"/>
  <c r="W389" i="6"/>
  <c r="X389" i="6"/>
  <c r="Y389" i="6"/>
  <c r="Z389" i="6"/>
  <c r="AA389" i="6"/>
  <c r="V389" i="6"/>
  <c r="Y445" i="6"/>
  <c r="AA445" i="6"/>
  <c r="W445" i="6"/>
  <c r="X445" i="6"/>
  <c r="V445" i="6"/>
  <c r="Z445" i="6"/>
  <c r="W219" i="6"/>
  <c r="X219" i="6"/>
  <c r="Y219" i="6"/>
  <c r="Z219" i="6"/>
  <c r="AA219" i="6"/>
  <c r="V219" i="6"/>
  <c r="Y401" i="6"/>
  <c r="AA401" i="6"/>
  <c r="X401" i="6"/>
  <c r="Z401" i="6"/>
  <c r="V401" i="6"/>
  <c r="W401" i="6"/>
  <c r="X87" i="6"/>
  <c r="Y87" i="6"/>
  <c r="Z87" i="6"/>
  <c r="AA87" i="6"/>
  <c r="W87" i="6"/>
  <c r="V87" i="6"/>
  <c r="V427" i="6"/>
  <c r="X427" i="6"/>
  <c r="Y427" i="6"/>
  <c r="AA427" i="6"/>
  <c r="W427" i="6"/>
  <c r="Z427" i="6"/>
  <c r="W485" i="6"/>
  <c r="X485" i="6"/>
  <c r="AA485" i="6"/>
  <c r="Z485" i="6"/>
  <c r="V485" i="6"/>
  <c r="Y485" i="6"/>
  <c r="Z83" i="6"/>
  <c r="AA83" i="6"/>
  <c r="V83" i="6"/>
  <c r="Y83" i="6"/>
  <c r="W83" i="6"/>
  <c r="X83" i="6"/>
  <c r="V475" i="6"/>
  <c r="X475" i="6"/>
  <c r="Y475" i="6"/>
  <c r="W475" i="6"/>
  <c r="Z475" i="6"/>
  <c r="AA475" i="6"/>
  <c r="V51" i="6"/>
  <c r="W51" i="6"/>
  <c r="X51" i="6"/>
  <c r="AA51" i="6"/>
  <c r="Y51" i="6"/>
  <c r="Z51" i="6"/>
  <c r="AA397" i="6"/>
  <c r="V397" i="6"/>
  <c r="W397" i="6"/>
  <c r="Z397" i="6"/>
  <c r="X397" i="6"/>
  <c r="Y397" i="6"/>
  <c r="V447" i="6"/>
  <c r="W447" i="6"/>
  <c r="Z447" i="6"/>
  <c r="Y447" i="6"/>
  <c r="AA447" i="6"/>
  <c r="X447" i="6"/>
  <c r="X177" i="6"/>
  <c r="Y177" i="6"/>
  <c r="Z177" i="6"/>
  <c r="AA177" i="6"/>
  <c r="W177" i="6"/>
  <c r="V177" i="6"/>
  <c r="V75" i="6"/>
  <c r="W75" i="6"/>
  <c r="X75" i="6"/>
  <c r="Y75" i="6"/>
  <c r="Z75" i="6"/>
  <c r="AA75" i="6"/>
  <c r="Z7" i="6"/>
  <c r="AA7" i="6"/>
  <c r="V7" i="6"/>
  <c r="Y7" i="6"/>
  <c r="W7" i="6"/>
  <c r="X7" i="6"/>
  <c r="AA147" i="6"/>
  <c r="V147" i="6"/>
  <c r="W147" i="6"/>
  <c r="Z147" i="6"/>
  <c r="X147" i="6"/>
  <c r="Y147" i="6"/>
  <c r="V345" i="6"/>
  <c r="W345" i="6"/>
  <c r="X345" i="6"/>
  <c r="Y345" i="6"/>
  <c r="Z345" i="6"/>
  <c r="AA345" i="6"/>
  <c r="Z251" i="6"/>
  <c r="AA251" i="6"/>
  <c r="V251" i="6"/>
  <c r="Y251" i="6"/>
  <c r="W251" i="6"/>
  <c r="X251" i="6"/>
  <c r="V217" i="6"/>
  <c r="W217" i="6"/>
  <c r="X217" i="6"/>
  <c r="AA217" i="6"/>
  <c r="Y217" i="6"/>
  <c r="Z217" i="6"/>
  <c r="V231" i="6"/>
  <c r="W231" i="6"/>
  <c r="X231" i="6"/>
  <c r="AA231" i="6"/>
  <c r="Z231" i="6"/>
  <c r="Y231" i="6"/>
  <c r="X71" i="6"/>
  <c r="Y71" i="6"/>
  <c r="Z71" i="6"/>
  <c r="AA71" i="6"/>
  <c r="W71" i="6"/>
  <c r="V71" i="6"/>
  <c r="V327" i="6"/>
  <c r="W327" i="6"/>
  <c r="X327" i="6"/>
  <c r="AA327" i="6"/>
  <c r="Y327" i="6"/>
  <c r="Z327" i="6"/>
  <c r="Z283" i="6"/>
  <c r="AA283" i="6"/>
  <c r="V283" i="6"/>
  <c r="Y283" i="6"/>
  <c r="X283" i="6"/>
  <c r="W283" i="6"/>
  <c r="Y119" i="6"/>
  <c r="Z119" i="6"/>
  <c r="AA119" i="6"/>
  <c r="X119" i="6"/>
  <c r="W119" i="6"/>
  <c r="V119" i="6"/>
  <c r="V263" i="6"/>
  <c r="W263" i="6"/>
  <c r="X263" i="6"/>
  <c r="AA263" i="6"/>
  <c r="Y263" i="6"/>
  <c r="Z263" i="6"/>
  <c r="AA365" i="6"/>
  <c r="V365" i="6"/>
  <c r="W365" i="6"/>
  <c r="Z365" i="6"/>
  <c r="Y365" i="6"/>
  <c r="X365" i="6"/>
  <c r="AA489" i="6"/>
  <c r="V489" i="6"/>
  <c r="Y489" i="6"/>
  <c r="X489" i="6"/>
  <c r="W489" i="6"/>
  <c r="Z489" i="6"/>
  <c r="W171" i="6"/>
  <c r="X171" i="6"/>
  <c r="Y171" i="6"/>
  <c r="Z171" i="6"/>
  <c r="AA171" i="6"/>
  <c r="V171" i="6"/>
  <c r="Y167" i="6"/>
  <c r="Z167" i="6"/>
  <c r="AA167" i="6"/>
  <c r="X167" i="6"/>
  <c r="V167" i="6"/>
  <c r="W167" i="6"/>
  <c r="AA241" i="6"/>
  <c r="V241" i="6"/>
  <c r="W241" i="6"/>
  <c r="Z241" i="6"/>
  <c r="X241" i="6"/>
  <c r="Y241" i="6"/>
  <c r="V143" i="6"/>
  <c r="W143" i="6"/>
  <c r="X143" i="6"/>
  <c r="Y143" i="6"/>
  <c r="AA143" i="6"/>
  <c r="Z143" i="6"/>
  <c r="V169" i="6"/>
  <c r="W169" i="6"/>
  <c r="X169" i="6"/>
  <c r="AA169" i="6"/>
  <c r="Y169" i="6"/>
  <c r="Z169" i="6"/>
  <c r="Z141" i="6"/>
  <c r="AA141" i="6"/>
  <c r="V141" i="6"/>
  <c r="Y141" i="6"/>
  <c r="W141" i="6"/>
  <c r="X141" i="6"/>
  <c r="X225" i="6"/>
  <c r="Y225" i="6"/>
  <c r="Z225" i="6"/>
  <c r="AA225" i="6"/>
  <c r="W225" i="6"/>
  <c r="V225" i="6"/>
  <c r="Y49" i="6"/>
  <c r="Z49" i="6"/>
  <c r="AA49" i="6"/>
  <c r="X49" i="6"/>
  <c r="W49" i="6"/>
  <c r="V49" i="6"/>
  <c r="Z23" i="6"/>
  <c r="AA23" i="6"/>
  <c r="V23" i="6"/>
  <c r="Y23" i="6"/>
  <c r="W23" i="6"/>
  <c r="X23" i="6"/>
  <c r="Y77" i="6"/>
  <c r="Z77" i="6"/>
  <c r="AA77" i="6"/>
  <c r="X77" i="6"/>
  <c r="V77" i="6"/>
  <c r="W77" i="6"/>
  <c r="Z173" i="6"/>
  <c r="AA173" i="6"/>
  <c r="V173" i="6"/>
  <c r="Y173" i="6"/>
  <c r="W173" i="6"/>
  <c r="X173" i="6"/>
  <c r="V153" i="6"/>
  <c r="W153" i="6"/>
  <c r="X153" i="6"/>
  <c r="AA153" i="6"/>
  <c r="Y153" i="6"/>
  <c r="Z153" i="6"/>
  <c r="W113" i="6"/>
  <c r="X113" i="6"/>
  <c r="Y113" i="6"/>
  <c r="Z113" i="6"/>
  <c r="AA113" i="6"/>
  <c r="V113" i="6"/>
  <c r="W53" i="6"/>
  <c r="X53" i="6"/>
  <c r="Y53" i="6"/>
  <c r="Z53" i="6"/>
  <c r="AA53" i="6"/>
  <c r="V53" i="6"/>
  <c r="V495" i="6"/>
  <c r="W495" i="6"/>
  <c r="Z495" i="6"/>
  <c r="X495" i="6"/>
  <c r="Y495" i="6"/>
  <c r="AA495" i="6"/>
  <c r="Y385" i="6"/>
  <c r="Z385" i="6"/>
  <c r="AA385" i="6"/>
  <c r="X385" i="6"/>
  <c r="V385" i="6"/>
  <c r="W385" i="6"/>
  <c r="V301" i="6"/>
  <c r="W301" i="6"/>
  <c r="X301" i="6"/>
  <c r="Y301" i="6"/>
  <c r="AA301" i="6"/>
  <c r="Z301" i="6"/>
  <c r="W481" i="6"/>
  <c r="Y481" i="6"/>
  <c r="Z481" i="6"/>
  <c r="V481" i="6"/>
  <c r="X481" i="6"/>
  <c r="AA481" i="6"/>
  <c r="V137" i="6"/>
  <c r="W137" i="6"/>
  <c r="X137" i="6"/>
  <c r="AA137" i="6"/>
  <c r="Z137" i="6"/>
  <c r="Y137" i="6"/>
  <c r="Z499" i="6"/>
  <c r="X499" i="6"/>
  <c r="W499" i="6"/>
  <c r="Y499" i="6"/>
  <c r="AA499" i="6"/>
  <c r="V499" i="6"/>
  <c r="W281" i="6"/>
  <c r="X281" i="6"/>
  <c r="Y281" i="6"/>
  <c r="Z281" i="6"/>
  <c r="AA281" i="6"/>
  <c r="V281" i="6"/>
  <c r="X395" i="6"/>
  <c r="Y395" i="6"/>
  <c r="Z395" i="6"/>
  <c r="AA395" i="6"/>
  <c r="W395" i="6"/>
  <c r="V395" i="6"/>
  <c r="X331" i="6"/>
  <c r="Y331" i="6"/>
  <c r="Z331" i="6"/>
  <c r="AA331" i="6"/>
  <c r="W331" i="6"/>
  <c r="V331" i="6"/>
  <c r="W421" i="6"/>
  <c r="Y421" i="6"/>
  <c r="Z421" i="6"/>
  <c r="AA421" i="6"/>
  <c r="V421" i="6"/>
  <c r="X421" i="6"/>
  <c r="W21" i="6"/>
  <c r="X21" i="6"/>
  <c r="Y21" i="6"/>
  <c r="Z21" i="6"/>
  <c r="AA21" i="6"/>
  <c r="V21" i="6"/>
  <c r="V339" i="6"/>
  <c r="W339" i="6"/>
  <c r="X339" i="6"/>
  <c r="AA339" i="6"/>
  <c r="Y339" i="6"/>
  <c r="Z339" i="6"/>
  <c r="V247" i="6"/>
  <c r="W247" i="6"/>
  <c r="X247" i="6"/>
  <c r="AA247" i="6"/>
  <c r="Y247" i="6"/>
  <c r="Z247" i="6"/>
  <c r="V121" i="6"/>
  <c r="W121" i="6"/>
  <c r="X121" i="6"/>
  <c r="AA121" i="6"/>
  <c r="Y121" i="6"/>
  <c r="Z121" i="6"/>
  <c r="Z189" i="6"/>
  <c r="AA189" i="6"/>
  <c r="V189" i="6"/>
  <c r="Y189" i="6"/>
  <c r="X189" i="6"/>
  <c r="W189" i="6"/>
  <c r="Z343" i="6"/>
  <c r="AA343" i="6"/>
  <c r="V343" i="6"/>
  <c r="Y343" i="6"/>
  <c r="W343" i="6"/>
  <c r="X343" i="6"/>
  <c r="V181" i="6"/>
  <c r="W181" i="6"/>
  <c r="X181" i="6"/>
  <c r="Y181" i="6"/>
  <c r="Z181" i="6"/>
  <c r="AA181" i="6"/>
  <c r="Z99" i="6"/>
  <c r="AA99" i="6"/>
  <c r="V99" i="6"/>
  <c r="Y99" i="6"/>
  <c r="W99" i="6"/>
  <c r="X99" i="6"/>
  <c r="AA413" i="6"/>
  <c r="V413" i="6"/>
  <c r="W413" i="6"/>
  <c r="Z413" i="6"/>
  <c r="Y413" i="6"/>
  <c r="X413" i="6"/>
  <c r="W233" i="6"/>
  <c r="X233" i="6"/>
  <c r="Y233" i="6"/>
  <c r="Z233" i="6"/>
  <c r="AA233" i="6"/>
  <c r="V233" i="6"/>
  <c r="W97" i="6"/>
  <c r="X97" i="6"/>
  <c r="Y97" i="6"/>
  <c r="Z97" i="6"/>
  <c r="AA97" i="6"/>
  <c r="V97" i="6"/>
  <c r="Z451" i="6"/>
  <c r="X451" i="6"/>
  <c r="V451" i="6"/>
  <c r="W451" i="6"/>
  <c r="AA451" i="6"/>
  <c r="Y451" i="6"/>
  <c r="W409" i="6"/>
  <c r="X409" i="6"/>
  <c r="Y409" i="6"/>
  <c r="AA409" i="6"/>
  <c r="V409" i="6"/>
  <c r="Z409" i="6"/>
  <c r="V31" i="6"/>
  <c r="W31" i="6"/>
  <c r="X31" i="6"/>
  <c r="Y31" i="6"/>
  <c r="Z31" i="6"/>
  <c r="AA31" i="6"/>
  <c r="X439" i="6"/>
  <c r="Z439" i="6"/>
  <c r="AA439" i="6"/>
  <c r="V439" i="6"/>
  <c r="W439" i="6"/>
  <c r="Y439" i="6"/>
  <c r="V387" i="6"/>
  <c r="W387" i="6"/>
  <c r="X387" i="6"/>
  <c r="AA387" i="6"/>
  <c r="Z387" i="6"/>
  <c r="Y387" i="6"/>
  <c r="AA131" i="6"/>
  <c r="V131" i="6"/>
  <c r="W131" i="6"/>
  <c r="Z131" i="6"/>
  <c r="Y131" i="6"/>
  <c r="X131" i="6"/>
  <c r="W433" i="6"/>
  <c r="Y433" i="6"/>
  <c r="Z433" i="6"/>
  <c r="V433" i="6"/>
  <c r="X433" i="6"/>
  <c r="AA433" i="6"/>
  <c r="V149" i="6"/>
  <c r="W149" i="6"/>
  <c r="X149" i="6"/>
  <c r="Y149" i="6"/>
  <c r="Z149" i="6"/>
  <c r="AA149" i="6"/>
  <c r="Y93" i="6"/>
  <c r="Z93" i="6"/>
  <c r="AA93" i="6"/>
  <c r="X93" i="6"/>
  <c r="V93" i="6"/>
  <c r="W93" i="6"/>
  <c r="AA425" i="6"/>
  <c r="V425" i="6"/>
  <c r="Y425" i="6"/>
  <c r="Z425" i="6"/>
  <c r="W425" i="6"/>
  <c r="X425" i="6"/>
  <c r="Z467" i="6"/>
  <c r="X467" i="6"/>
  <c r="W467" i="6"/>
  <c r="Y467" i="6"/>
  <c r="AA467" i="6"/>
  <c r="V467" i="6"/>
  <c r="Z391" i="6"/>
  <c r="AA391" i="6"/>
  <c r="V391" i="6"/>
  <c r="Y391" i="6"/>
  <c r="W391" i="6"/>
  <c r="X391" i="6"/>
  <c r="X303" i="6"/>
  <c r="Y303" i="6"/>
  <c r="Z303" i="6"/>
  <c r="AA303" i="6"/>
  <c r="W303" i="6"/>
  <c r="V303" i="6"/>
  <c r="Y293" i="6"/>
  <c r="Z293" i="6"/>
  <c r="AA293" i="6"/>
  <c r="X293" i="6"/>
  <c r="V293" i="6"/>
  <c r="W293" i="6"/>
  <c r="V63" i="6"/>
  <c r="W63" i="6"/>
  <c r="X63" i="6"/>
  <c r="Y63" i="6"/>
  <c r="Z63" i="6"/>
  <c r="AA63" i="6"/>
  <c r="Y429" i="6"/>
  <c r="AA429" i="6"/>
  <c r="W429" i="6"/>
  <c r="V429" i="6"/>
  <c r="X429" i="6"/>
  <c r="Z429" i="6"/>
  <c r="W465" i="6"/>
  <c r="Y465" i="6"/>
  <c r="Z465" i="6"/>
  <c r="V465" i="6"/>
  <c r="X465" i="6"/>
  <c r="AA465" i="6"/>
  <c r="Z39" i="6"/>
  <c r="AA39" i="6"/>
  <c r="V39" i="6"/>
  <c r="Y39" i="6"/>
  <c r="W39" i="6"/>
  <c r="X39" i="6"/>
  <c r="W265" i="6"/>
  <c r="X265" i="6"/>
  <c r="Y265" i="6"/>
  <c r="Z265" i="6"/>
  <c r="AA265" i="6"/>
  <c r="V265" i="6"/>
  <c r="AA457" i="6"/>
  <c r="V457" i="6"/>
  <c r="Y457" i="6"/>
  <c r="X457" i="6"/>
  <c r="W457" i="6"/>
  <c r="Z457" i="6"/>
  <c r="AA441" i="6"/>
  <c r="V441" i="6"/>
  <c r="Y441" i="6"/>
  <c r="X441" i="6"/>
  <c r="Z441" i="6"/>
  <c r="W441" i="6"/>
  <c r="V383" i="6"/>
  <c r="W383" i="6"/>
  <c r="X383" i="6"/>
  <c r="Y383" i="6"/>
  <c r="Z383" i="6"/>
  <c r="AA383" i="6"/>
  <c r="Y353" i="6"/>
  <c r="Z353" i="6"/>
  <c r="AA353" i="6"/>
  <c r="X353" i="6"/>
  <c r="W353" i="6"/>
  <c r="V353" i="6"/>
  <c r="AA73" i="6"/>
  <c r="V73" i="6"/>
  <c r="W73" i="6"/>
  <c r="Z73" i="6"/>
  <c r="Y73" i="6"/>
  <c r="X73" i="6"/>
  <c r="W139" i="6"/>
  <c r="X139" i="6"/>
  <c r="Y139" i="6"/>
  <c r="Z139" i="6"/>
  <c r="AA139" i="6"/>
  <c r="V139" i="6"/>
  <c r="W373" i="6"/>
  <c r="X373" i="6"/>
  <c r="Y373" i="6"/>
  <c r="Z373" i="6"/>
  <c r="AA373" i="6"/>
  <c r="V373" i="6"/>
  <c r="Z235" i="6"/>
  <c r="AA235" i="6"/>
  <c r="V235" i="6"/>
  <c r="Y235" i="6"/>
  <c r="W235" i="6"/>
  <c r="X235" i="6"/>
  <c r="W297" i="6"/>
  <c r="X297" i="6"/>
  <c r="Y297" i="6"/>
  <c r="Z297" i="6"/>
  <c r="AA297" i="6"/>
  <c r="V297" i="6"/>
  <c r="V371" i="6"/>
  <c r="W371" i="6"/>
  <c r="X371" i="6"/>
  <c r="AA371" i="6"/>
  <c r="Z371" i="6"/>
  <c r="Y371" i="6"/>
  <c r="V351" i="6"/>
  <c r="W351" i="6"/>
  <c r="X351" i="6"/>
  <c r="Y351" i="6"/>
  <c r="Z351" i="6"/>
  <c r="AA351" i="6"/>
  <c r="V15" i="6"/>
  <c r="W15" i="6"/>
  <c r="X15" i="6"/>
  <c r="Y15" i="6"/>
  <c r="Z15" i="6"/>
  <c r="AA15" i="6"/>
  <c r="V311" i="6"/>
  <c r="W311" i="6"/>
  <c r="X311" i="6"/>
  <c r="AA311" i="6"/>
  <c r="Y311" i="6"/>
  <c r="Z311" i="6"/>
  <c r="Y261" i="6"/>
  <c r="Z261" i="6"/>
  <c r="AA261" i="6"/>
  <c r="X261" i="6"/>
  <c r="V261" i="6"/>
  <c r="W261" i="6"/>
  <c r="Z435" i="6"/>
  <c r="X435" i="6"/>
  <c r="W435" i="6"/>
  <c r="Y435" i="6"/>
  <c r="AA435" i="6"/>
  <c r="V435" i="6"/>
  <c r="Y417" i="6"/>
  <c r="AA417" i="6"/>
  <c r="X417" i="6"/>
  <c r="V417" i="6"/>
  <c r="W417" i="6"/>
  <c r="Z417" i="6"/>
  <c r="W453" i="6"/>
  <c r="X453" i="6"/>
  <c r="AA453" i="6"/>
  <c r="Z453" i="6"/>
  <c r="V453" i="6"/>
  <c r="Y453" i="6"/>
  <c r="V431" i="6"/>
  <c r="W431" i="6"/>
  <c r="Z431" i="6"/>
  <c r="AA431" i="6"/>
  <c r="Y431" i="6"/>
  <c r="X431" i="6"/>
  <c r="V111" i="6"/>
  <c r="W111" i="6"/>
  <c r="X111" i="6"/>
  <c r="AA111" i="6"/>
  <c r="Y111" i="6"/>
  <c r="Z111" i="6"/>
  <c r="AA89" i="6"/>
  <c r="V89" i="6"/>
  <c r="W89" i="6"/>
  <c r="Z89" i="6"/>
  <c r="X89" i="6"/>
  <c r="Y89" i="6"/>
  <c r="V393" i="6"/>
  <c r="W393" i="6"/>
  <c r="X393" i="6"/>
  <c r="Y393" i="6"/>
  <c r="Z393" i="6"/>
  <c r="AA393" i="6"/>
  <c r="V69" i="6"/>
  <c r="W69" i="6"/>
  <c r="X69" i="6"/>
  <c r="Y69" i="6"/>
  <c r="Z69" i="6"/>
  <c r="AA69" i="6"/>
  <c r="V229" i="6"/>
  <c r="W229" i="6"/>
  <c r="X229" i="6"/>
  <c r="Y229" i="6"/>
  <c r="Z229" i="6"/>
  <c r="AA229" i="6"/>
  <c r="Y245" i="6"/>
  <c r="Z245" i="6"/>
  <c r="AA245" i="6"/>
  <c r="X245" i="6"/>
  <c r="V245" i="6"/>
  <c r="W245" i="6"/>
  <c r="X161" i="6"/>
  <c r="Y161" i="6"/>
  <c r="Z161" i="6"/>
  <c r="AA161" i="6"/>
  <c r="W161" i="6"/>
  <c r="V161" i="6"/>
  <c r="W5" i="6"/>
  <c r="X5" i="6"/>
  <c r="Y5" i="6"/>
  <c r="Z5" i="6"/>
  <c r="AA5" i="6"/>
  <c r="V5" i="6"/>
  <c r="V479" i="6"/>
  <c r="W479" i="6"/>
  <c r="Z479" i="6"/>
  <c r="Y479" i="6"/>
  <c r="AA479" i="6"/>
  <c r="X479" i="6"/>
  <c r="Z115" i="6"/>
  <c r="AA115" i="6"/>
  <c r="V115" i="6"/>
  <c r="Y115" i="6"/>
  <c r="W115" i="6"/>
  <c r="X115" i="6"/>
  <c r="AA211" i="6"/>
  <c r="V211" i="6"/>
  <c r="W211" i="6"/>
  <c r="Z211" i="6"/>
  <c r="X211" i="6"/>
  <c r="Y211" i="6"/>
  <c r="Y493" i="6"/>
  <c r="AA493" i="6"/>
  <c r="W493" i="6"/>
  <c r="V493" i="6"/>
  <c r="X493" i="6"/>
  <c r="Z493" i="6"/>
  <c r="W357" i="6"/>
  <c r="X357" i="6"/>
  <c r="Y357" i="6"/>
  <c r="Z357" i="6"/>
  <c r="AA357" i="6"/>
  <c r="V357" i="6"/>
  <c r="V133" i="6"/>
  <c r="W133" i="6"/>
  <c r="X133" i="6"/>
  <c r="Y133" i="6"/>
  <c r="Z133" i="6"/>
  <c r="AA133" i="6"/>
  <c r="W155" i="6"/>
  <c r="X155" i="6"/>
  <c r="Y155" i="6"/>
  <c r="Z155" i="6"/>
  <c r="AA155" i="6"/>
  <c r="V155" i="6"/>
  <c r="Z375" i="6"/>
  <c r="AA375" i="6"/>
  <c r="V375" i="6"/>
  <c r="Y375" i="6"/>
  <c r="X375" i="6"/>
  <c r="W375" i="6"/>
  <c r="Y135" i="6"/>
  <c r="Z135" i="6"/>
  <c r="AA135" i="6"/>
  <c r="X135" i="6"/>
  <c r="V135" i="6"/>
  <c r="W135" i="6"/>
  <c r="V419" i="6"/>
  <c r="W419" i="6"/>
  <c r="X419" i="6"/>
  <c r="AA419" i="6"/>
  <c r="Y419" i="6"/>
  <c r="Z419" i="6"/>
  <c r="Z267" i="6"/>
  <c r="AA267" i="6"/>
  <c r="V267" i="6"/>
  <c r="Y267" i="6"/>
  <c r="W267" i="6"/>
  <c r="X267" i="6"/>
  <c r="W313" i="6"/>
  <c r="X313" i="6"/>
  <c r="Y313" i="6"/>
  <c r="Z313" i="6"/>
  <c r="AA313" i="6"/>
  <c r="V313" i="6"/>
  <c r="V91" i="6"/>
  <c r="W91" i="6"/>
  <c r="X91" i="6"/>
  <c r="Y91" i="6"/>
  <c r="Z91" i="6"/>
  <c r="AA91" i="6"/>
  <c r="Y277" i="6"/>
  <c r="Z277" i="6"/>
  <c r="AA277" i="6"/>
  <c r="X277" i="6"/>
  <c r="W277" i="6"/>
  <c r="V277" i="6"/>
  <c r="V403" i="6"/>
  <c r="W403" i="6"/>
  <c r="X403" i="6"/>
  <c r="AA403" i="6"/>
  <c r="Z403" i="6"/>
  <c r="Y403" i="6"/>
  <c r="V201" i="6"/>
  <c r="W201" i="6"/>
  <c r="X201" i="6"/>
  <c r="AA201" i="6"/>
  <c r="Z201" i="6"/>
  <c r="Y201" i="6"/>
  <c r="V67" i="6"/>
  <c r="W67" i="6"/>
  <c r="X67" i="6"/>
  <c r="AA67" i="6"/>
  <c r="Z67" i="6"/>
  <c r="Y67" i="6"/>
  <c r="X255" i="6"/>
  <c r="Y255" i="6"/>
  <c r="Z255" i="6"/>
  <c r="AA255" i="6"/>
  <c r="W255" i="6"/>
  <c r="V255" i="6"/>
  <c r="W203" i="6"/>
  <c r="X203" i="6"/>
  <c r="Y203" i="6"/>
  <c r="Z203" i="6"/>
  <c r="AA203" i="6"/>
  <c r="V203" i="6"/>
  <c r="X455" i="6"/>
  <c r="Z455" i="6"/>
  <c r="AA455" i="6"/>
  <c r="V455" i="6"/>
  <c r="W455" i="6"/>
  <c r="Y455" i="6"/>
  <c r="V19" i="6"/>
  <c r="W19" i="6"/>
  <c r="X19" i="6"/>
  <c r="AA19" i="6"/>
  <c r="Y19" i="6"/>
  <c r="Z19" i="6"/>
  <c r="V491" i="6"/>
  <c r="X491" i="6"/>
  <c r="Y491" i="6"/>
  <c r="AA491" i="6"/>
  <c r="W491" i="6"/>
  <c r="Z491" i="6"/>
  <c r="AA61" i="6"/>
  <c r="V61" i="6"/>
  <c r="W61" i="6"/>
  <c r="Z61" i="6"/>
  <c r="Y61" i="6"/>
  <c r="X61" i="6"/>
  <c r="Z157" i="6"/>
  <c r="AA157" i="6"/>
  <c r="V157" i="6"/>
  <c r="Y157" i="6"/>
  <c r="W157" i="6"/>
  <c r="X157" i="6"/>
  <c r="Z205" i="6"/>
  <c r="AA205" i="6"/>
  <c r="V205" i="6"/>
  <c r="Y205" i="6"/>
  <c r="W205" i="6"/>
  <c r="X205" i="6"/>
  <c r="X379" i="6"/>
  <c r="Y379" i="6"/>
  <c r="Z379" i="6"/>
  <c r="AA379" i="6"/>
  <c r="W379" i="6"/>
  <c r="V379" i="6"/>
  <c r="W37" i="6"/>
  <c r="X37" i="6"/>
  <c r="Y37" i="6"/>
  <c r="Z37" i="6"/>
  <c r="AA37" i="6"/>
  <c r="V37" i="6"/>
  <c r="Y183" i="6"/>
  <c r="Z183" i="6"/>
  <c r="AA183" i="6"/>
  <c r="X183" i="6"/>
  <c r="W183" i="6"/>
  <c r="V183" i="6"/>
  <c r="X103" i="6"/>
  <c r="Y103" i="6"/>
  <c r="Z103" i="6"/>
  <c r="AA103" i="6"/>
  <c r="W103" i="6"/>
  <c r="V103" i="6"/>
  <c r="X129" i="6"/>
  <c r="Y129" i="6"/>
  <c r="Z129" i="6"/>
  <c r="AA129" i="6"/>
  <c r="W129" i="6"/>
  <c r="V129" i="6"/>
  <c r="X363" i="6"/>
  <c r="Y363" i="6"/>
  <c r="Z363" i="6"/>
  <c r="AA363" i="6"/>
  <c r="W363" i="6"/>
  <c r="V363" i="6"/>
  <c r="V269" i="6"/>
  <c r="W269" i="6"/>
  <c r="X269" i="6"/>
  <c r="Y269" i="6"/>
  <c r="Z269" i="6"/>
  <c r="AA269" i="6"/>
  <c r="V243" i="6"/>
  <c r="W243" i="6"/>
  <c r="X243" i="6"/>
  <c r="Y243" i="6"/>
  <c r="Z243" i="6"/>
  <c r="AA243" i="6"/>
  <c r="Y151" i="6"/>
  <c r="Z151" i="6"/>
  <c r="AA151" i="6"/>
  <c r="X151" i="6"/>
  <c r="V151" i="6"/>
  <c r="W151" i="6"/>
  <c r="Y199" i="6"/>
  <c r="Z199" i="6"/>
  <c r="AA199" i="6"/>
  <c r="X199" i="6"/>
  <c r="V199" i="6"/>
  <c r="W199" i="6"/>
  <c r="AA333" i="6"/>
  <c r="V333" i="6"/>
  <c r="W333" i="6"/>
  <c r="Z333" i="6"/>
  <c r="X333" i="6"/>
  <c r="Y333" i="6"/>
  <c r="V415" i="6"/>
  <c r="X415" i="6"/>
  <c r="Y415" i="6"/>
  <c r="Z415" i="6"/>
  <c r="W415" i="6"/>
  <c r="AA415" i="6"/>
  <c r="AA13" i="6"/>
  <c r="V13" i="6"/>
  <c r="W13" i="6"/>
  <c r="Z13" i="6"/>
  <c r="X13" i="6"/>
  <c r="Y13" i="6"/>
  <c r="V197" i="6"/>
  <c r="W197" i="6"/>
  <c r="X197" i="6"/>
  <c r="Y197" i="6"/>
  <c r="Z197" i="6"/>
  <c r="AA197" i="6"/>
  <c r="Z423" i="6"/>
  <c r="V423" i="6"/>
  <c r="Y423" i="6"/>
  <c r="W423" i="6"/>
  <c r="AA423" i="6"/>
  <c r="X423" i="6"/>
  <c r="V323" i="6"/>
  <c r="W323" i="6"/>
  <c r="X323" i="6"/>
  <c r="Y323" i="6"/>
  <c r="Z323" i="6"/>
  <c r="AA323" i="6"/>
  <c r="V367" i="6"/>
  <c r="W367" i="6"/>
  <c r="X367" i="6"/>
  <c r="Y367" i="6"/>
  <c r="Z367" i="6"/>
  <c r="AA367" i="6"/>
  <c r="Z315" i="6"/>
  <c r="AA315" i="6"/>
  <c r="V315" i="6"/>
  <c r="Y315" i="6"/>
  <c r="W315" i="6"/>
  <c r="X315" i="6"/>
  <c r="V213" i="6"/>
  <c r="W213" i="6"/>
  <c r="X213" i="6"/>
  <c r="Y213" i="6"/>
  <c r="Z213" i="6"/>
  <c r="AA213" i="6"/>
  <c r="Y17" i="6"/>
  <c r="Z17" i="6"/>
  <c r="AA17" i="6"/>
  <c r="X17" i="6"/>
  <c r="V17" i="6"/>
  <c r="W17" i="6"/>
  <c r="AA349" i="6"/>
  <c r="V349" i="6"/>
  <c r="W349" i="6"/>
  <c r="Z349" i="6"/>
  <c r="X349" i="6"/>
  <c r="Y349" i="6"/>
  <c r="X209" i="6"/>
  <c r="Y209" i="6"/>
  <c r="Z209" i="6"/>
  <c r="AA209" i="6"/>
  <c r="W209" i="6"/>
  <c r="V209" i="6"/>
  <c r="Y3" i="6"/>
  <c r="V3" i="6"/>
  <c r="X3" i="6"/>
  <c r="W3" i="6"/>
  <c r="Z3" i="6"/>
  <c r="AA3" i="6"/>
</calcChain>
</file>

<file path=xl/sharedStrings.xml><?xml version="1.0" encoding="utf-8"?>
<sst xmlns="http://schemas.openxmlformats.org/spreadsheetml/2006/main" count="197" uniqueCount="124">
  <si>
    <t>in €</t>
  </si>
  <si>
    <t>Summe</t>
  </si>
  <si>
    <t>Änderungsdokumentation</t>
  </si>
  <si>
    <t>Version</t>
  </si>
  <si>
    <t>Datum</t>
  </si>
  <si>
    <t>Beschreibung der Änderung</t>
  </si>
  <si>
    <t>V 1.0</t>
  </si>
  <si>
    <t>Ersterstellung</t>
  </si>
  <si>
    <t>Haushaltsjahr</t>
  </si>
  <si>
    <t>lfd.</t>
  </si>
  <si>
    <t>Nr.</t>
  </si>
  <si>
    <t>Aktenzeichen</t>
  </si>
  <si>
    <t>Bitte auswählen!</t>
  </si>
  <si>
    <t>in qm</t>
  </si>
  <si>
    <t>anteilige</t>
  </si>
  <si>
    <t>Gesamt-</t>
  </si>
  <si>
    <t>fläche</t>
  </si>
  <si>
    <t>davon</t>
  </si>
  <si>
    <t>genutzte</t>
  </si>
  <si>
    <t>Vorgabe</t>
  </si>
  <si>
    <t>(Berechnung auf</t>
  </si>
  <si>
    <t>Grundlage einer</t>
  </si>
  <si>
    <t>40 h/Woche)</t>
  </si>
  <si>
    <t>tatsächl. Arbeitszeit</t>
  </si>
  <si>
    <t>(tatsächl. Arbeitstage x</t>
  </si>
  <si>
    <t>tatsächl. Arbeitsstunden</t>
  </si>
  <si>
    <t>je Arbeitstag)</t>
  </si>
  <si>
    <t>Feiertage</t>
  </si>
  <si>
    <t>Bezeichnung</t>
  </si>
  <si>
    <t>Neujahr</t>
  </si>
  <si>
    <t>Karfreitag</t>
  </si>
  <si>
    <t>Ostermontag</t>
  </si>
  <si>
    <t>Maifeiertag</t>
  </si>
  <si>
    <t>Himmelfahrt</t>
  </si>
  <si>
    <t>Pfingstmontag</t>
  </si>
  <si>
    <t>Weltkindertag</t>
  </si>
  <si>
    <t>Tag der Einheit</t>
  </si>
  <si>
    <t>Reformationstag</t>
  </si>
  <si>
    <t>1. Weihnachtstag</t>
  </si>
  <si>
    <t>2. Weihnachtstag</t>
  </si>
  <si>
    <t>der Nutzung</t>
  </si>
  <si>
    <t>Miete Räumlichkeiten</t>
  </si>
  <si>
    <t>Preis</t>
  </si>
  <si>
    <t>Betrag</t>
  </si>
  <si>
    <t>Mietneben- und Betriebsausgaben</t>
  </si>
  <si>
    <t>Standard-</t>
  </si>
  <si>
    <t>StEK</t>
  </si>
  <si>
    <t>pro</t>
  </si>
  <si>
    <t>(Raum/Werkstatt)</t>
  </si>
  <si>
    <t>Räumlichkeit</t>
  </si>
  <si>
    <t>Teilflächen der</t>
  </si>
  <si>
    <t>Bitte</t>
  </si>
  <si>
    <t>auswählen!</t>
  </si>
  <si>
    <t>Größe der gemieteten Räumlichkeit</t>
  </si>
  <si>
    <t>Beginn</t>
  </si>
  <si>
    <t>Ende</t>
  </si>
  <si>
    <t>Jahr</t>
  </si>
  <si>
    <t>- wenn abweichend -</t>
  </si>
  <si>
    <t>einheits-</t>
  </si>
  <si>
    <t>TLVwA</t>
  </si>
  <si>
    <t>FORM_FOR_IMPORT</t>
  </si>
  <si>
    <t>BelAusgabeart</t>
  </si>
  <si>
    <t>BelHaushaltsjahr</t>
  </si>
  <si>
    <t>BelAnrechenbarerBetrag</t>
  </si>
  <si>
    <t>BelErlaeuterung</t>
  </si>
  <si>
    <t>BelBelegBild</t>
  </si>
  <si>
    <t>BelNummer</t>
  </si>
  <si>
    <t>BelDatum</t>
  </si>
  <si>
    <t>BelDatumZahlung</t>
  </si>
  <si>
    <t>BelEmpfaenger</t>
  </si>
  <si>
    <t>BelZahlgrund</t>
  </si>
  <si>
    <t>BelGesamt</t>
  </si>
  <si>
    <t>BelAnteil</t>
  </si>
  <si>
    <t>BelZahlweise</t>
  </si>
  <si>
    <t>BelObjekt</t>
  </si>
  <si>
    <t>BelTeilflaeche</t>
  </si>
  <si>
    <t>BelAbrechnungMonat</t>
  </si>
  <si>
    <t>BelArbeitszeitTatsaechl</t>
  </si>
  <si>
    <t>BelNutzung</t>
  </si>
  <si>
    <t>BelAnrechenbareFlaeche</t>
  </si>
  <si>
    <t>BelBerechnungssatz</t>
  </si>
  <si>
    <t>Beleg_Import_A_MIETE</t>
  </si>
  <si>
    <t>KOSTEN_3_4</t>
  </si>
  <si>
    <t>Beleg_Import_A_BT_2</t>
  </si>
  <si>
    <t>KOSTEN_3_5</t>
  </si>
  <si>
    <t>Vorhabenbeginn</t>
  </si>
  <si>
    <t>Vorhabenende</t>
  </si>
  <si>
    <t>Nachweis der Miete Räumlichkeiten/Mietneben- bzw. Betriebsausgaben</t>
  </si>
  <si>
    <t>Abrechnung</t>
  </si>
  <si>
    <t>im Vorhaben</t>
  </si>
  <si>
    <t>anrechenbare</t>
  </si>
  <si>
    <t>Fläche</t>
  </si>
  <si>
    <t>in ganzen qm</t>
  </si>
  <si>
    <t>abgerundet</t>
  </si>
  <si>
    <t>anrechenbarer</t>
  </si>
  <si>
    <t>Beleg- bzw.</t>
  </si>
  <si>
    <t>Rechnungs-</t>
  </si>
  <si>
    <t>Tag der</t>
  </si>
  <si>
    <t>Gesamtbetrag</t>
  </si>
  <si>
    <t>der Rechnung/</t>
  </si>
  <si>
    <t>Zuwendungsempfänger:in</t>
  </si>
  <si>
    <t>Soll-Stunden der monatl. Nutzung</t>
  </si>
  <si>
    <t>Ist-Stunden</t>
  </si>
  <si>
    <t>Rechnungsnummer*</t>
  </si>
  <si>
    <t>datum*</t>
  </si>
  <si>
    <t>Zahlung*</t>
  </si>
  <si>
    <t>Empfänger (Rechnungsteller)*</t>
  </si>
  <si>
    <t>Zahlungsgrund*</t>
  </si>
  <si>
    <t>Bezeichnung der Räumlichkeit*</t>
  </si>
  <si>
    <t>* Pflichtfelder</t>
  </si>
  <si>
    <t>*</t>
  </si>
  <si>
    <t>für Monat*</t>
  </si>
  <si>
    <t>des Beleges*</t>
  </si>
  <si>
    <t>Hauptfläche*</t>
  </si>
  <si>
    <t>Nebenfläche*</t>
  </si>
  <si>
    <t>im Vorhaben*</t>
  </si>
  <si>
    <t>Quadratmeter*</t>
  </si>
  <si>
    <t>kostensatz*</t>
  </si>
  <si>
    <t>BelVKO2022</t>
  </si>
  <si>
    <t>BelVKO2023</t>
  </si>
  <si>
    <t>BelVKO2024</t>
  </si>
  <si>
    <t>BelVKO2025</t>
  </si>
  <si>
    <t>BelVKO2026</t>
  </si>
  <si>
    <t>BelVKO2027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</si>
</sst>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;\-#,##0.00;"/>
    <numFmt numFmtId="165" formatCode="dd/mm/yy;@"/>
    <numFmt numFmtId="166" formatCode="mm\/yyyy"/>
    <numFmt numFmtId="167" formatCode="#,##0.00;;"/>
    <numFmt numFmtId="168" formatCode="mm\/yyyy;;"/>
    <numFmt numFmtId="169" formatCode="General;;"/>
    <numFmt numFmtId="170" formatCode="dd/mm/yyyy;;"/>
    <numFmt numFmtId="171" formatCode="General;General;"/>
    <numFmt numFmtId="172" formatCode="mmmm;;"/>
  </numFmts>
  <fonts count="19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i/>
      <sz val="8"/>
      <color rgb="FF0070C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8"/>
      <color theme="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16" fillId="0" borderId="0" applyNumberFormat="0" applyFill="0" applyBorder="0" applyAlignment="0" applyProtection="0"/>
    <xf numFmtId="0" fontId="2" fillId="0" borderId="0"/>
  </cellStyleXfs>
  <cellXfs count="169">
    <xf numFmtId="0" fontId="0" fillId="0" borderId="0" xfId="0"/>
    <xf numFmtId="0" fontId="3" fillId="0" borderId="0" xfId="1" applyFont="1" applyFill="1" applyAlignment="1" applyProtection="1">
      <alignment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2" applyFont="1" applyAlignment="1" applyProtection="1">
      <alignment vertical="center"/>
      <protection hidden="1"/>
    </xf>
    <xf numFmtId="0" fontId="3" fillId="0" borderId="0" xfId="4" applyNumberFormat="1" applyAlignment="1" applyProtection="1">
      <alignment vertical="center"/>
      <protection hidden="1"/>
    </xf>
    <xf numFmtId="0" fontId="8" fillId="0" borderId="0" xfId="4" applyNumberFormat="1" applyFont="1" applyBorder="1" applyAlignment="1" applyProtection="1">
      <alignment vertical="center"/>
      <protection hidden="1"/>
    </xf>
    <xf numFmtId="0" fontId="9" fillId="0" borderId="0" xfId="4" applyNumberFormat="1" applyFont="1" applyBorder="1" applyAlignment="1" applyProtection="1">
      <alignment vertical="center"/>
      <protection hidden="1"/>
    </xf>
    <xf numFmtId="0" fontId="3" fillId="0" borderId="0" xfId="4" applyNumberFormat="1" applyAlignment="1" applyProtection="1">
      <alignment horizontal="center" vertical="center"/>
      <protection hidden="1"/>
    </xf>
    <xf numFmtId="0" fontId="3" fillId="0" borderId="0" xfId="4" applyNumberFormat="1" applyBorder="1" applyAlignment="1" applyProtection="1">
      <alignment vertical="center"/>
      <protection hidden="1"/>
    </xf>
    <xf numFmtId="0" fontId="3" fillId="0" borderId="4" xfId="1" applyFont="1" applyFill="1" applyBorder="1" applyAlignment="1" applyProtection="1">
      <alignment horizontal="center" vertical="center"/>
      <protection hidden="1"/>
    </xf>
    <xf numFmtId="49" fontId="3" fillId="3" borderId="4" xfId="1" applyNumberFormat="1" applyFont="1" applyFill="1" applyBorder="1" applyAlignment="1" applyProtection="1">
      <alignment horizontal="left" vertical="center" indent="1"/>
      <protection locked="0"/>
    </xf>
    <xf numFmtId="0" fontId="3" fillId="0" borderId="0" xfId="1" applyFont="1" applyFill="1" applyAlignment="1" applyProtection="1">
      <alignment horizontal="left" vertical="center"/>
      <protection hidden="1"/>
    </xf>
    <xf numFmtId="0" fontId="5" fillId="0" borderId="0" xfId="1" applyFont="1" applyFill="1" applyAlignment="1" applyProtection="1">
      <alignment vertical="center"/>
      <protection hidden="1"/>
    </xf>
    <xf numFmtId="0" fontId="10" fillId="0" borderId="0" xfId="1" applyFont="1" applyFill="1" applyAlignment="1" applyProtection="1">
      <alignment vertical="center"/>
      <protection hidden="1"/>
    </xf>
    <xf numFmtId="14" fontId="3" fillId="3" borderId="4" xfId="1" applyNumberFormat="1" applyFont="1" applyFill="1" applyBorder="1" applyAlignment="1" applyProtection="1">
      <alignment horizontal="left" vertical="center" indent="1"/>
      <protection locked="0"/>
    </xf>
    <xf numFmtId="0" fontId="3" fillId="5" borderId="0" xfId="1" applyFont="1" applyFill="1" applyAlignment="1" applyProtection="1">
      <alignment vertical="center"/>
      <protection hidden="1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left" vertical="center" indent="1"/>
      <protection hidden="1"/>
    </xf>
    <xf numFmtId="14" fontId="3" fillId="7" borderId="0" xfId="5" applyNumberFormat="1" applyFont="1" applyFill="1" applyBorder="1" applyAlignment="1" applyProtection="1">
      <alignment horizontal="left" vertical="center" indent="1"/>
      <protection hidden="1"/>
    </xf>
    <xf numFmtId="14" fontId="3" fillId="7" borderId="0" xfId="0" applyNumberFormat="1" applyFont="1" applyFill="1" applyBorder="1" applyAlignment="1" applyProtection="1">
      <alignment horizontal="left" vertical="center" indent="1"/>
      <protection hidden="1"/>
    </xf>
    <xf numFmtId="14" fontId="3" fillId="8" borderId="0" xfId="5" applyNumberFormat="1" applyFont="1" applyFill="1" applyBorder="1" applyAlignment="1" applyProtection="1">
      <alignment horizontal="left" vertical="center" indent="1"/>
      <protection hidden="1"/>
    </xf>
    <xf numFmtId="14" fontId="3" fillId="8" borderId="0" xfId="0" applyNumberFormat="1" applyFont="1" applyFill="1" applyBorder="1" applyAlignment="1" applyProtection="1">
      <alignment horizontal="left" vertical="center" indent="1"/>
      <protection hidden="1"/>
    </xf>
    <xf numFmtId="0" fontId="3" fillId="0" borderId="0" xfId="1" applyFont="1" applyAlignment="1" applyProtection="1">
      <alignment horizontal="left" vertical="center" indent="1"/>
      <protection hidden="1"/>
    </xf>
    <xf numFmtId="4" fontId="3" fillId="2" borderId="18" xfId="0" applyNumberFormat="1" applyFont="1" applyFill="1" applyBorder="1" applyAlignment="1" applyProtection="1">
      <alignment horizontal="right" vertical="center" indent="1"/>
      <protection locked="0"/>
    </xf>
    <xf numFmtId="164" fontId="3" fillId="0" borderId="22" xfId="1" applyNumberFormat="1" applyFont="1" applyFill="1" applyBorder="1" applyAlignment="1" applyProtection="1">
      <alignment horizontal="right" vertical="center" indent="1"/>
      <protection hidden="1"/>
    </xf>
    <xf numFmtId="167" fontId="3" fillId="0" borderId="25" xfId="0" applyNumberFormat="1" applyFont="1" applyFill="1" applyBorder="1" applyAlignment="1" applyProtection="1">
      <alignment horizontal="right" vertical="center" indent="1"/>
      <protection hidden="1"/>
    </xf>
    <xf numFmtId="0" fontId="6" fillId="9" borderId="7" xfId="1" applyFont="1" applyFill="1" applyBorder="1" applyAlignment="1" applyProtection="1">
      <alignment horizontal="center" vertical="center" wrapText="1"/>
      <protection hidden="1"/>
    </xf>
    <xf numFmtId="0" fontId="6" fillId="9" borderId="11" xfId="1" applyFont="1" applyFill="1" applyBorder="1" applyAlignment="1" applyProtection="1">
      <alignment horizontal="center" vertical="center" wrapText="1"/>
      <protection hidden="1"/>
    </xf>
    <xf numFmtId="0" fontId="6" fillId="9" borderId="11" xfId="1" applyFont="1" applyFill="1" applyBorder="1" applyAlignment="1" applyProtection="1">
      <alignment horizontal="center" vertical="center"/>
      <protection hidden="1"/>
    </xf>
    <xf numFmtId="0" fontId="3" fillId="9" borderId="11" xfId="1" applyFont="1" applyFill="1" applyBorder="1" applyAlignment="1" applyProtection="1">
      <alignment vertical="center"/>
      <protection hidden="1"/>
    </xf>
    <xf numFmtId="0" fontId="6" fillId="9" borderId="2" xfId="1" applyFont="1" applyFill="1" applyBorder="1" applyAlignment="1" applyProtection="1">
      <alignment horizontal="center" vertical="center"/>
      <protection hidden="1"/>
    </xf>
    <xf numFmtId="164" fontId="3" fillId="9" borderId="4" xfId="1" applyNumberFormat="1" applyFont="1" applyFill="1" applyBorder="1" applyAlignment="1" applyProtection="1">
      <alignment horizontal="right" vertical="center" indent="1"/>
      <protection hidden="1"/>
    </xf>
    <xf numFmtId="2" fontId="3" fillId="3" borderId="25" xfId="1" applyNumberFormat="1" applyFont="1" applyFill="1" applyBorder="1" applyAlignment="1" applyProtection="1">
      <alignment horizontal="right" vertical="center" indent="1"/>
      <protection locked="0"/>
    </xf>
    <xf numFmtId="4" fontId="3" fillId="3" borderId="25" xfId="1" applyNumberFormat="1" applyFont="1" applyFill="1" applyBorder="1" applyAlignment="1" applyProtection="1">
      <alignment horizontal="right" vertical="center" indent="1"/>
      <protection locked="0"/>
    </xf>
    <xf numFmtId="4" fontId="3" fillId="3" borderId="33" xfId="1" applyNumberFormat="1" applyFont="1" applyFill="1" applyBorder="1" applyAlignment="1" applyProtection="1">
      <alignment horizontal="right" vertical="center" indent="1"/>
      <protection locked="0"/>
    </xf>
    <xf numFmtId="1" fontId="3" fillId="2" borderId="5" xfId="1" applyNumberFormat="1" applyFont="1" applyFill="1" applyBorder="1" applyAlignment="1" applyProtection="1">
      <alignment horizontal="left" vertical="center" indent="1"/>
      <protection locked="0"/>
    </xf>
    <xf numFmtId="1" fontId="3" fillId="2" borderId="3" xfId="1" applyNumberFormat="1" applyFont="1" applyFill="1" applyBorder="1" applyAlignment="1" applyProtection="1">
      <alignment horizontal="left" vertical="center" indent="1"/>
      <protection hidden="1"/>
    </xf>
    <xf numFmtId="167" fontId="3" fillId="0" borderId="29" xfId="1" applyNumberFormat="1" applyFont="1" applyFill="1" applyBorder="1" applyAlignment="1" applyProtection="1">
      <alignment horizontal="right" vertical="center" indent="1"/>
      <protection hidden="1"/>
    </xf>
    <xf numFmtId="4" fontId="3" fillId="2" borderId="29" xfId="0" applyNumberFormat="1" applyFont="1" applyFill="1" applyBorder="1" applyAlignment="1" applyProtection="1">
      <alignment horizontal="right" vertical="center" indent="1"/>
      <protection locked="0"/>
    </xf>
    <xf numFmtId="4" fontId="3" fillId="2" borderId="25" xfId="0" applyNumberFormat="1" applyFont="1" applyFill="1" applyBorder="1" applyAlignment="1" applyProtection="1">
      <alignment horizontal="right" vertical="center" indent="1"/>
      <protection locked="0"/>
    </xf>
    <xf numFmtId="0" fontId="6" fillId="10" borderId="12" xfId="1" applyFont="1" applyFill="1" applyBorder="1" applyAlignment="1" applyProtection="1">
      <alignment horizontal="center" vertical="center" wrapText="1"/>
      <protection hidden="1"/>
    </xf>
    <xf numFmtId="0" fontId="6" fillId="10" borderId="0" xfId="1" applyFont="1" applyFill="1" applyBorder="1" applyAlignment="1" applyProtection="1">
      <alignment horizontal="center" vertical="center"/>
      <protection hidden="1"/>
    </xf>
    <xf numFmtId="0" fontId="6" fillId="10" borderId="35" xfId="1" applyFont="1" applyFill="1" applyBorder="1" applyAlignment="1" applyProtection="1">
      <alignment horizontal="center" vertical="center" wrapText="1"/>
      <protection hidden="1"/>
    </xf>
    <xf numFmtId="0" fontId="6" fillId="10" borderId="16" xfId="1" applyFont="1" applyFill="1" applyBorder="1" applyAlignment="1" applyProtection="1">
      <alignment horizontal="center" vertical="center"/>
      <protection hidden="1"/>
    </xf>
    <xf numFmtId="0" fontId="6" fillId="10" borderId="17" xfId="1" applyFont="1" applyFill="1" applyBorder="1" applyAlignment="1" applyProtection="1">
      <alignment horizontal="center" vertical="center"/>
      <protection hidden="1"/>
    </xf>
    <xf numFmtId="4" fontId="3" fillId="3" borderId="18" xfId="1" applyNumberFormat="1" applyFont="1" applyFill="1" applyBorder="1" applyAlignment="1" applyProtection="1">
      <alignment horizontal="right" vertical="center" indent="1"/>
      <protection locked="0"/>
    </xf>
    <xf numFmtId="0" fontId="7" fillId="10" borderId="16" xfId="1" applyFont="1" applyFill="1" applyBorder="1" applyAlignment="1" applyProtection="1">
      <alignment horizontal="center" vertical="center"/>
      <protection hidden="1"/>
    </xf>
    <xf numFmtId="1" fontId="3" fillId="5" borderId="0" xfId="0" applyNumberFormat="1" applyFont="1" applyFill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166" fontId="3" fillId="11" borderId="0" xfId="0" applyNumberFormat="1" applyFont="1" applyFill="1" applyAlignment="1">
      <alignment horizontal="left" vertical="center" indent="1"/>
    </xf>
    <xf numFmtId="0" fontId="3" fillId="5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4" fontId="3" fillId="5" borderId="0" xfId="0" applyNumberFormat="1" applyFont="1" applyFill="1" applyAlignment="1">
      <alignment horizontal="left" vertical="center" indent="1"/>
    </xf>
    <xf numFmtId="168" fontId="3" fillId="11" borderId="0" xfId="0" applyNumberFormat="1" applyFont="1" applyFill="1" applyAlignment="1">
      <alignment horizontal="left" vertical="center" indent="1"/>
    </xf>
    <xf numFmtId="0" fontId="3" fillId="12" borderId="0" xfId="0" applyFont="1" applyFill="1" applyAlignment="1">
      <alignment horizontal="left" vertical="center" indent="1"/>
    </xf>
    <xf numFmtId="0" fontId="3" fillId="12" borderId="0" xfId="1" applyFont="1" applyFill="1" applyAlignment="1" applyProtection="1">
      <alignment horizontal="left" vertical="center" indent="1"/>
      <protection hidden="1"/>
    </xf>
    <xf numFmtId="0" fontId="3" fillId="13" borderId="0" xfId="1" applyFont="1" applyFill="1" applyAlignment="1" applyProtection="1">
      <alignment horizontal="left" vertical="center" indent="1"/>
      <protection hidden="1"/>
    </xf>
    <xf numFmtId="2" fontId="3" fillId="13" borderId="0" xfId="1" applyNumberFormat="1" applyFont="1" applyFill="1" applyAlignment="1" applyProtection="1">
      <alignment horizontal="left" vertical="center" indent="1"/>
      <protection hidden="1"/>
    </xf>
    <xf numFmtId="0" fontId="6" fillId="10" borderId="8" xfId="1" applyFont="1" applyFill="1" applyBorder="1" applyAlignment="1" applyProtection="1">
      <alignment horizontal="left" vertical="center"/>
      <protection hidden="1"/>
    </xf>
    <xf numFmtId="0" fontId="6" fillId="10" borderId="9" xfId="1" applyFont="1" applyFill="1" applyBorder="1" applyAlignment="1" applyProtection="1">
      <alignment horizontal="left" vertical="center" indent="1"/>
      <protection hidden="1"/>
    </xf>
    <xf numFmtId="0" fontId="6" fillId="10" borderId="13" xfId="1" applyFont="1" applyFill="1" applyBorder="1" applyAlignment="1" applyProtection="1">
      <alignment horizontal="left" vertical="center"/>
      <protection hidden="1"/>
    </xf>
    <xf numFmtId="0" fontId="6" fillId="10" borderId="14" xfId="1" applyFont="1" applyFill="1" applyBorder="1" applyAlignment="1" applyProtection="1">
      <alignment horizontal="center" vertical="center"/>
      <protection hidden="1"/>
    </xf>
    <xf numFmtId="0" fontId="6" fillId="10" borderId="8" xfId="1" applyFont="1" applyFill="1" applyBorder="1" applyAlignment="1" applyProtection="1">
      <alignment horizontal="center" vertical="center" wrapText="1"/>
      <protection hidden="1"/>
    </xf>
    <xf numFmtId="0" fontId="6" fillId="10" borderId="9" xfId="1" applyFont="1" applyFill="1" applyBorder="1" applyAlignment="1" applyProtection="1">
      <alignment horizontal="left" vertical="center" indent="5"/>
      <protection hidden="1"/>
    </xf>
    <xf numFmtId="4" fontId="3" fillId="5" borderId="0" xfId="1" applyNumberFormat="1" applyFont="1" applyFill="1" applyAlignment="1" applyProtection="1">
      <alignment horizontal="right" vertical="center" indent="1"/>
      <protection hidden="1"/>
    </xf>
    <xf numFmtId="0" fontId="3" fillId="0" borderId="4" xfId="4" applyNumberFormat="1" applyFont="1" applyBorder="1" applyAlignment="1">
      <alignment horizontal="left" vertical="center" wrapText="1" indent="1"/>
    </xf>
    <xf numFmtId="0" fontId="3" fillId="14" borderId="1" xfId="4" applyNumberFormat="1" applyFont="1" applyFill="1" applyBorder="1" applyAlignment="1" applyProtection="1">
      <alignment vertical="center"/>
      <protection hidden="1"/>
    </xf>
    <xf numFmtId="0" fontId="3" fillId="14" borderId="37" xfId="4" applyNumberFormat="1" applyFont="1" applyFill="1" applyBorder="1" applyAlignment="1" applyProtection="1">
      <alignment vertical="center"/>
      <protection hidden="1"/>
    </xf>
    <xf numFmtId="0" fontId="12" fillId="14" borderId="38" xfId="4" applyNumberFormat="1" applyFont="1" applyFill="1" applyBorder="1" applyAlignment="1" applyProtection="1">
      <alignment horizontal="left" vertical="top" indent="1"/>
      <protection hidden="1"/>
    </xf>
    <xf numFmtId="0" fontId="3" fillId="14" borderId="39" xfId="4" applyNumberFormat="1" applyFont="1" applyFill="1" applyBorder="1" applyAlignment="1" applyProtection="1">
      <alignment vertical="center"/>
      <protection hidden="1"/>
    </xf>
    <xf numFmtId="0" fontId="3" fillId="14" borderId="40" xfId="4" applyNumberFormat="1" applyFont="1" applyFill="1" applyBorder="1" applyAlignment="1" applyProtection="1">
      <alignment vertical="center"/>
      <protection hidden="1"/>
    </xf>
    <xf numFmtId="0" fontId="13" fillId="14" borderId="36" xfId="4" applyNumberFormat="1" applyFont="1" applyFill="1" applyBorder="1" applyAlignment="1" applyProtection="1">
      <alignment horizontal="left" indent="1"/>
      <protection hidden="1"/>
    </xf>
    <xf numFmtId="0" fontId="14" fillId="0" borderId="0" xfId="4" quotePrefix="1" applyNumberFormat="1" applyFont="1" applyBorder="1" applyAlignment="1" applyProtection="1">
      <alignment horizontal="left" vertical="center"/>
      <protection hidden="1"/>
    </xf>
    <xf numFmtId="0" fontId="4" fillId="15" borderId="5" xfId="4" applyNumberFormat="1" applyFont="1" applyFill="1" applyBorder="1" applyAlignment="1" applyProtection="1">
      <alignment horizontal="left" vertical="center" indent="1"/>
      <protection hidden="1"/>
    </xf>
    <xf numFmtId="0" fontId="3" fillId="15" borderId="34" xfId="4" applyNumberFormat="1" applyFill="1" applyBorder="1" applyAlignment="1" applyProtection="1">
      <alignment horizontal="center" vertical="center"/>
      <protection hidden="1"/>
    </xf>
    <xf numFmtId="0" fontId="3" fillId="15" borderId="3" xfId="4" applyNumberFormat="1" applyFill="1" applyBorder="1" applyAlignment="1" applyProtection="1">
      <alignment vertical="center"/>
      <protection hidden="1"/>
    </xf>
    <xf numFmtId="0" fontId="4" fillId="4" borderId="4" xfId="4" applyNumberFormat="1" applyFont="1" applyFill="1" applyBorder="1" applyAlignment="1">
      <alignment horizontal="left" vertical="center" indent="1"/>
    </xf>
    <xf numFmtId="0" fontId="4" fillId="4" borderId="4" xfId="4" applyNumberFormat="1" applyFont="1" applyFill="1" applyBorder="1" applyAlignment="1">
      <alignment horizontal="center" vertical="center"/>
    </xf>
    <xf numFmtId="165" fontId="3" fillId="0" borderId="4" xfId="4" applyNumberFormat="1" applyFont="1" applyBorder="1" applyAlignment="1">
      <alignment horizontal="left" vertical="center" indent="1"/>
    </xf>
    <xf numFmtId="165" fontId="3" fillId="0" borderId="4" xfId="6" applyNumberFormat="1" applyFont="1" applyBorder="1" applyAlignment="1">
      <alignment horizontal="center" vertical="center"/>
    </xf>
    <xf numFmtId="165" fontId="3" fillId="0" borderId="4" xfId="4" applyNumberFormat="1" applyFont="1" applyBorder="1" applyAlignment="1">
      <alignment horizontal="center" vertical="center"/>
    </xf>
    <xf numFmtId="165" fontId="3" fillId="0" borderId="4" xfId="2" applyNumberFormat="1" applyFont="1" applyBorder="1" applyAlignment="1">
      <alignment horizontal="center" vertical="center"/>
    </xf>
    <xf numFmtId="0" fontId="15" fillId="16" borderId="4" xfId="5" applyFont="1" applyFill="1" applyBorder="1" applyAlignment="1" applyProtection="1">
      <alignment horizontal="left" vertical="center" indent="1"/>
      <protection hidden="1"/>
    </xf>
    <xf numFmtId="0" fontId="15" fillId="16" borderId="4" xfId="5" applyNumberFormat="1" applyFont="1" applyFill="1" applyBorder="1" applyAlignment="1" applyProtection="1">
      <alignment horizontal="left" vertical="center" indent="1"/>
      <protection hidden="1"/>
    </xf>
    <xf numFmtId="0" fontId="3" fillId="0" borderId="0" xfId="5" applyFont="1" applyFill="1" applyAlignment="1" applyProtection="1">
      <alignment vertical="center"/>
      <protection hidden="1"/>
    </xf>
    <xf numFmtId="0" fontId="3" fillId="0" borderId="4" xfId="7" applyNumberFormat="1" applyFont="1" applyFill="1" applyBorder="1" applyAlignment="1" applyProtection="1">
      <alignment horizontal="left" vertical="center" indent="1"/>
      <protection hidden="1"/>
    </xf>
    <xf numFmtId="169" fontId="3" fillId="0" borderId="4" xfId="7" applyNumberFormat="1" applyFont="1" applyFill="1" applyBorder="1" applyAlignment="1" applyProtection="1">
      <alignment horizontal="left" vertical="center" indent="1"/>
      <protection hidden="1"/>
    </xf>
    <xf numFmtId="170" fontId="3" fillId="0" borderId="4" xfId="7" applyNumberFormat="1" applyFont="1" applyFill="1" applyBorder="1" applyAlignment="1" applyProtection="1">
      <alignment horizontal="left" vertical="center" indent="1"/>
      <protection hidden="1"/>
    </xf>
    <xf numFmtId="171" fontId="3" fillId="0" borderId="4" xfId="7" applyNumberFormat="1" applyFont="1" applyFill="1" applyBorder="1" applyAlignment="1" applyProtection="1">
      <alignment horizontal="right" vertical="center" indent="1"/>
      <protection hidden="1"/>
    </xf>
    <xf numFmtId="0" fontId="3" fillId="2" borderId="4" xfId="7" applyNumberFormat="1" applyFont="1" applyFill="1" applyBorder="1" applyAlignment="1" applyProtection="1">
      <alignment horizontal="left" vertical="center" indent="1"/>
      <protection locked="0"/>
    </xf>
    <xf numFmtId="0" fontId="3" fillId="0" borderId="0" xfId="8" applyFont="1" applyFill="1" applyAlignment="1" applyProtection="1">
      <alignment vertical="center"/>
      <protection hidden="1"/>
    </xf>
    <xf numFmtId="49" fontId="6" fillId="14" borderId="11" xfId="8" applyNumberFormat="1" applyFont="1" applyFill="1" applyBorder="1" applyAlignment="1" applyProtection="1">
      <alignment horizontal="center" vertical="center"/>
      <protection hidden="1"/>
    </xf>
    <xf numFmtId="0" fontId="6" fillId="14" borderId="7" xfId="1" applyFont="1" applyFill="1" applyBorder="1" applyAlignment="1" applyProtection="1">
      <alignment horizontal="center" vertical="center"/>
      <protection hidden="1"/>
    </xf>
    <xf numFmtId="0" fontId="6" fillId="14" borderId="7" xfId="1" applyFont="1" applyFill="1" applyBorder="1" applyAlignment="1" applyProtection="1">
      <alignment horizontal="center" vertical="center" wrapText="1"/>
      <protection hidden="1"/>
    </xf>
    <xf numFmtId="0" fontId="6" fillId="14" borderId="11" xfId="1" applyFont="1" applyFill="1" applyBorder="1" applyAlignment="1" applyProtection="1">
      <alignment horizontal="center" vertical="center"/>
      <protection hidden="1"/>
    </xf>
    <xf numFmtId="0" fontId="3" fillId="14" borderId="11" xfId="1" applyFont="1" applyFill="1" applyBorder="1" applyAlignment="1" applyProtection="1">
      <alignment vertical="center"/>
      <protection hidden="1"/>
    </xf>
    <xf numFmtId="0" fontId="11" fillId="14" borderId="11" xfId="1" applyFont="1" applyFill="1" applyBorder="1" applyAlignment="1" applyProtection="1">
      <alignment horizontal="center" vertical="center"/>
      <protection hidden="1"/>
    </xf>
    <xf numFmtId="0" fontId="6" fillId="14" borderId="2" xfId="1" applyFont="1" applyFill="1" applyBorder="1" applyAlignment="1" applyProtection="1">
      <alignment horizontal="center" vertical="center"/>
      <protection hidden="1"/>
    </xf>
    <xf numFmtId="0" fontId="6" fillId="14" borderId="24" xfId="1" applyFont="1" applyFill="1" applyBorder="1" applyAlignment="1" applyProtection="1">
      <alignment horizontal="left" vertical="center"/>
      <protection hidden="1"/>
    </xf>
    <xf numFmtId="0" fontId="6" fillId="14" borderId="31" xfId="1" applyFont="1" applyFill="1" applyBorder="1" applyAlignment="1" applyProtection="1">
      <alignment horizontal="center" vertical="center"/>
      <protection hidden="1"/>
    </xf>
    <xf numFmtId="0" fontId="6" fillId="14" borderId="27" xfId="1" applyFont="1" applyFill="1" applyBorder="1" applyAlignment="1" applyProtection="1">
      <alignment horizontal="center" vertical="center"/>
      <protection hidden="1"/>
    </xf>
    <xf numFmtId="0" fontId="6" fillId="14" borderId="24" xfId="1" applyFont="1" applyFill="1" applyBorder="1" applyAlignment="1" applyProtection="1">
      <alignment horizontal="center" vertical="center"/>
      <protection hidden="1"/>
    </xf>
    <xf numFmtId="0" fontId="6" fillId="14" borderId="30" xfId="1" applyFont="1" applyFill="1" applyBorder="1" applyAlignment="1" applyProtection="1">
      <alignment horizontal="center" vertical="center"/>
      <protection hidden="1"/>
    </xf>
    <xf numFmtId="0" fontId="6" fillId="14" borderId="32" xfId="1" applyFont="1" applyFill="1" applyBorder="1" applyAlignment="1" applyProtection="1">
      <alignment horizontal="center" vertical="center"/>
      <protection hidden="1"/>
    </xf>
    <xf numFmtId="0" fontId="6" fillId="14" borderId="28" xfId="1" applyFont="1" applyFill="1" applyBorder="1" applyAlignment="1" applyProtection="1">
      <alignment horizontal="center" vertical="center"/>
      <protection hidden="1"/>
    </xf>
    <xf numFmtId="0" fontId="6" fillId="14" borderId="23" xfId="1" applyFont="1" applyFill="1" applyBorder="1" applyAlignment="1" applyProtection="1">
      <alignment horizontal="center" vertical="center"/>
      <protection hidden="1"/>
    </xf>
    <xf numFmtId="0" fontId="6" fillId="14" borderId="26" xfId="1" applyFont="1" applyFill="1" applyBorder="1" applyAlignment="1" applyProtection="1">
      <alignment horizontal="center" vertical="center"/>
      <protection hidden="1"/>
    </xf>
    <xf numFmtId="0" fontId="7" fillId="14" borderId="24" xfId="1" applyFont="1" applyFill="1" applyBorder="1" applyAlignment="1" applyProtection="1">
      <alignment horizontal="center" vertical="center"/>
      <protection hidden="1"/>
    </xf>
    <xf numFmtId="0" fontId="7" fillId="14" borderId="27" xfId="1" quotePrefix="1" applyFont="1" applyFill="1" applyBorder="1" applyAlignment="1" applyProtection="1">
      <alignment horizontal="center" vertical="center"/>
      <protection hidden="1"/>
    </xf>
    <xf numFmtId="0" fontId="7" fillId="14" borderId="27" xfId="1" applyFont="1" applyFill="1" applyBorder="1" applyAlignment="1" applyProtection="1">
      <alignment horizontal="center" vertical="center"/>
      <protection hidden="1"/>
    </xf>
    <xf numFmtId="0" fontId="6" fillId="14" borderId="9" xfId="1" applyFont="1" applyFill="1" applyBorder="1" applyAlignment="1" applyProtection="1">
      <alignment horizontal="left" vertical="center" indent="1"/>
      <protection hidden="1"/>
    </xf>
    <xf numFmtId="0" fontId="6" fillId="14" borderId="10" xfId="1" applyFont="1" applyFill="1" applyBorder="1" applyAlignment="1" applyProtection="1">
      <alignment horizontal="center" vertical="center"/>
      <protection hidden="1"/>
    </xf>
    <xf numFmtId="0" fontId="6" fillId="14" borderId="13" xfId="1" applyFont="1" applyFill="1" applyBorder="1" applyAlignment="1" applyProtection="1">
      <alignment horizontal="center" vertical="center"/>
      <protection hidden="1"/>
    </xf>
    <xf numFmtId="0" fontId="6" fillId="14" borderId="15" xfId="1" applyFont="1" applyFill="1" applyBorder="1" applyAlignment="1" applyProtection="1">
      <alignment horizontal="center" vertical="center"/>
      <protection hidden="1"/>
    </xf>
    <xf numFmtId="0" fontId="6" fillId="14" borderId="19" xfId="1" applyFont="1" applyFill="1" applyBorder="1" applyAlignment="1" applyProtection="1">
      <alignment horizontal="center" vertical="center"/>
      <protection hidden="1"/>
    </xf>
    <xf numFmtId="0" fontId="6" fillId="14" borderId="20" xfId="1" applyFont="1" applyFill="1" applyBorder="1" applyAlignment="1" applyProtection="1">
      <alignment horizontal="center" vertical="center"/>
      <protection hidden="1"/>
    </xf>
    <xf numFmtId="0" fontId="6" fillId="14" borderId="21" xfId="1" applyFont="1" applyFill="1" applyBorder="1" applyAlignment="1" applyProtection="1">
      <alignment horizontal="center" vertical="center"/>
      <protection hidden="1"/>
    </xf>
    <xf numFmtId="0" fontId="6" fillId="14" borderId="8" xfId="1" applyFont="1" applyFill="1" applyBorder="1" applyAlignment="1" applyProtection="1">
      <alignment horizontal="center" vertical="center" wrapText="1"/>
      <protection hidden="1"/>
    </xf>
    <xf numFmtId="0" fontId="6" fillId="14" borderId="6" xfId="1" applyFont="1" applyFill="1" applyBorder="1" applyAlignment="1" applyProtection="1">
      <alignment horizontal="center" vertical="center" wrapText="1"/>
      <protection hidden="1"/>
    </xf>
    <xf numFmtId="0" fontId="11" fillId="14" borderId="24" xfId="1" applyFont="1" applyFill="1" applyBorder="1" applyAlignment="1" applyProtection="1">
      <alignment horizontal="center" vertical="center"/>
      <protection hidden="1"/>
    </xf>
    <xf numFmtId="49" fontId="3" fillId="2" borderId="4" xfId="5" applyNumberFormat="1" applyFont="1" applyFill="1" applyBorder="1" applyAlignment="1" applyProtection="1">
      <alignment horizontal="left" vertical="center" indent="1"/>
      <protection locked="0"/>
    </xf>
    <xf numFmtId="14" fontId="3" fillId="2" borderId="4" xfId="5" applyNumberFormat="1" applyFont="1" applyFill="1" applyBorder="1" applyAlignment="1" applyProtection="1">
      <alignment horizontal="left" vertical="center" indent="1"/>
      <protection locked="0"/>
    </xf>
    <xf numFmtId="0" fontId="6" fillId="14" borderId="11" xfId="1" applyFont="1" applyFill="1" applyBorder="1" applyAlignment="1" applyProtection="1">
      <alignment horizontal="left" vertical="center" indent="1"/>
      <protection hidden="1"/>
    </xf>
    <xf numFmtId="0" fontId="4" fillId="14" borderId="34" xfId="8" applyFont="1" applyFill="1" applyBorder="1" applyAlignment="1" applyProtection="1">
      <alignment horizontal="left" vertical="center" indent="1"/>
      <protection hidden="1"/>
    </xf>
    <xf numFmtId="164" fontId="4" fillId="14" borderId="34" xfId="8" applyNumberFormat="1" applyFont="1" applyFill="1" applyBorder="1" applyAlignment="1" applyProtection="1">
      <alignment horizontal="right" vertical="center" indent="1"/>
      <protection hidden="1"/>
    </xf>
    <xf numFmtId="0" fontId="2" fillId="0" borderId="0" xfId="8"/>
    <xf numFmtId="0" fontId="4" fillId="14" borderId="5" xfId="8" applyFont="1" applyFill="1" applyBorder="1" applyAlignment="1" applyProtection="1">
      <alignment horizontal="right" vertical="center" indent="1"/>
      <protection hidden="1"/>
    </xf>
    <xf numFmtId="0" fontId="4" fillId="14" borderId="34" xfId="8" applyFont="1" applyFill="1" applyBorder="1" applyAlignment="1" applyProtection="1">
      <alignment horizontal="right" vertical="center" indent="1"/>
      <protection hidden="1"/>
    </xf>
    <xf numFmtId="0" fontId="17" fillId="14" borderId="34" xfId="8" applyFont="1" applyFill="1" applyBorder="1"/>
    <xf numFmtId="0" fontId="2" fillId="14" borderId="34" xfId="8" applyFill="1" applyBorder="1"/>
    <xf numFmtId="164" fontId="4" fillId="14" borderId="3" xfId="8" applyNumberFormat="1" applyFont="1" applyFill="1" applyBorder="1" applyAlignment="1" applyProtection="1">
      <alignment horizontal="right" vertical="center" indent="1"/>
      <protection hidden="1"/>
    </xf>
    <xf numFmtId="0" fontId="3" fillId="0" borderId="0" xfId="8" applyFont="1" applyAlignment="1" applyProtection="1">
      <alignment vertical="center"/>
      <protection hidden="1"/>
    </xf>
    <xf numFmtId="0" fontId="3" fillId="2" borderId="5" xfId="5" applyNumberFormat="1" applyFont="1" applyFill="1" applyBorder="1" applyAlignment="1" applyProtection="1">
      <alignment horizontal="left" vertical="center" indent="1"/>
      <protection locked="0"/>
    </xf>
    <xf numFmtId="0" fontId="3" fillId="2" borderId="34" xfId="5" applyNumberFormat="1" applyFont="1" applyFill="1" applyBorder="1" applyAlignment="1" applyProtection="1">
      <alignment horizontal="left" vertical="center" indent="1"/>
      <protection hidden="1"/>
    </xf>
    <xf numFmtId="0" fontId="3" fillId="2" borderId="3" xfId="5" applyNumberFormat="1" applyFont="1" applyFill="1" applyBorder="1" applyAlignment="1" applyProtection="1">
      <alignment horizontal="left" vertical="center" indent="1"/>
      <protection hidden="1"/>
    </xf>
    <xf numFmtId="0" fontId="3" fillId="15" borderId="0" xfId="0" applyFont="1" applyFill="1" applyAlignment="1">
      <alignment horizontal="left" vertical="center" indent="1"/>
    </xf>
    <xf numFmtId="0" fontId="3" fillId="10" borderId="4" xfId="7" applyNumberFormat="1" applyFont="1" applyFill="1" applyBorder="1" applyAlignment="1" applyProtection="1">
      <alignment horizontal="left" vertical="center" indent="1"/>
      <protection hidden="1"/>
    </xf>
    <xf numFmtId="169" fontId="3" fillId="10" borderId="4" xfId="7" applyNumberFormat="1" applyFont="1" applyFill="1" applyBorder="1" applyAlignment="1" applyProtection="1">
      <alignment horizontal="left" vertical="center" indent="1"/>
      <protection hidden="1"/>
    </xf>
    <xf numFmtId="171" fontId="3" fillId="10" borderId="4" xfId="7" applyNumberFormat="1" applyFont="1" applyFill="1" applyBorder="1" applyAlignment="1" applyProtection="1">
      <alignment horizontal="right" vertical="center" indent="1"/>
      <protection hidden="1"/>
    </xf>
    <xf numFmtId="170" fontId="3" fillId="10" borderId="4" xfId="7" applyNumberFormat="1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71" fontId="3" fillId="0" borderId="4" xfId="7" applyNumberFormat="1" applyFont="1" applyFill="1" applyBorder="1" applyAlignment="1" applyProtection="1">
      <alignment horizontal="left" vertical="center" indent="1"/>
      <protection hidden="1"/>
    </xf>
    <xf numFmtId="171" fontId="3" fillId="10" borderId="4" xfId="7" applyNumberFormat="1" applyFont="1" applyFill="1" applyBorder="1" applyAlignment="1" applyProtection="1">
      <alignment horizontal="left" vertical="center" indent="1"/>
      <protection hidden="1"/>
    </xf>
    <xf numFmtId="0" fontId="3" fillId="0" borderId="4" xfId="5" applyFont="1" applyFill="1" applyBorder="1" applyAlignment="1" applyProtection="1">
      <alignment horizontal="left" vertical="center" indent="1"/>
      <protection hidden="1"/>
    </xf>
    <xf numFmtId="0" fontId="3" fillId="10" borderId="4" xfId="5" applyFont="1" applyFill="1" applyBorder="1" applyAlignment="1" applyProtection="1">
      <alignment horizontal="left" vertical="center" indent="1"/>
      <protection hidden="1"/>
    </xf>
    <xf numFmtId="172" fontId="3" fillId="0" borderId="4" xfId="7" applyNumberFormat="1" applyFont="1" applyFill="1" applyBorder="1" applyAlignment="1" applyProtection="1">
      <alignment horizontal="left" vertical="center" indent="1"/>
      <protection hidden="1"/>
    </xf>
    <xf numFmtId="172" fontId="3" fillId="10" borderId="4" xfId="7" applyNumberFormat="1" applyFont="1" applyFill="1" applyBorder="1" applyAlignment="1" applyProtection="1">
      <alignment horizontal="left" vertical="center" indent="1"/>
      <protection hidden="1"/>
    </xf>
    <xf numFmtId="0" fontId="3" fillId="17" borderId="0" xfId="8" applyFont="1" applyFill="1" applyAlignment="1">
      <alignment horizontal="center" vertical="center"/>
    </xf>
    <xf numFmtId="0" fontId="3" fillId="5" borderId="0" xfId="1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5" borderId="0" xfId="1" applyNumberFormat="1" applyFont="1" applyFill="1" applyAlignment="1" applyProtection="1">
      <alignment horizontal="center" vertical="center"/>
      <protection hidden="1"/>
    </xf>
    <xf numFmtId="0" fontId="3" fillId="5" borderId="0" xfId="8" applyFont="1" applyFill="1" applyAlignment="1"/>
    <xf numFmtId="0" fontId="6" fillId="14" borderId="7" xfId="1" applyFont="1" applyFill="1" applyBorder="1" applyAlignment="1" applyProtection="1">
      <alignment horizontal="left" vertical="center"/>
      <protection hidden="1"/>
    </xf>
    <xf numFmtId="0" fontId="6" fillId="14" borderId="11" xfId="1" applyFont="1" applyFill="1" applyBorder="1" applyAlignment="1" applyProtection="1">
      <alignment horizontal="left" vertical="center"/>
      <protection hidden="1"/>
    </xf>
    <xf numFmtId="164" fontId="3" fillId="0" borderId="4" xfId="7" applyNumberFormat="1" applyFont="1" applyFill="1" applyBorder="1" applyAlignment="1" applyProtection="1">
      <alignment horizontal="right" vertical="center" indent="1"/>
      <protection hidden="1"/>
    </xf>
    <xf numFmtId="164" fontId="3" fillId="10" borderId="4" xfId="7" applyNumberFormat="1" applyFont="1" applyFill="1" applyBorder="1" applyAlignment="1" applyProtection="1">
      <alignment horizontal="right" vertical="center" indent="1"/>
      <protection hidden="1"/>
    </xf>
    <xf numFmtId="0" fontId="3" fillId="5" borderId="0" xfId="0" applyFont="1" applyFill="1" applyAlignment="1">
      <alignment horizontal="left" indent="1"/>
    </xf>
    <xf numFmtId="4" fontId="3" fillId="3" borderId="4" xfId="1" applyNumberFormat="1" applyFont="1" applyFill="1" applyBorder="1" applyAlignment="1" applyProtection="1">
      <alignment horizontal="right" vertical="center" indent="1"/>
      <protection locked="0"/>
    </xf>
    <xf numFmtId="0" fontId="18" fillId="0" borderId="0" xfId="8" applyFont="1" applyBorder="1" applyAlignment="1" applyProtection="1">
      <alignment vertical="center"/>
      <protection hidden="1"/>
    </xf>
    <xf numFmtId="1" fontId="3" fillId="2" borderId="4" xfId="5" applyNumberFormat="1" applyFont="1" applyFill="1" applyBorder="1" applyAlignment="1" applyProtection="1">
      <alignment horizontal="left" vertical="center" indent="1"/>
      <protection locked="0"/>
    </xf>
    <xf numFmtId="0" fontId="3" fillId="0" borderId="5" xfId="1" applyFont="1" applyFill="1" applyBorder="1" applyAlignment="1" applyProtection="1">
      <alignment horizontal="center" vertical="center"/>
      <protection hidden="1"/>
    </xf>
    <xf numFmtId="49" fontId="3" fillId="2" borderId="2" xfId="5" applyNumberFormat="1" applyFont="1" applyFill="1" applyBorder="1" applyAlignment="1" applyProtection="1">
      <alignment horizontal="left" vertical="center" indent="1"/>
      <protection locked="0"/>
    </xf>
    <xf numFmtId="14" fontId="3" fillId="2" borderId="2" xfId="5" applyNumberFormat="1" applyFont="1" applyFill="1" applyBorder="1" applyAlignment="1" applyProtection="1">
      <alignment horizontal="left" vertical="center" indent="1"/>
      <protection locked="0"/>
    </xf>
    <xf numFmtId="49" fontId="3" fillId="3" borderId="2" xfId="1" applyNumberFormat="1" applyFont="1" applyFill="1" applyBorder="1" applyAlignment="1" applyProtection="1">
      <alignment horizontal="left" vertical="center" indent="1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2" xfId="1" applyNumberFormat="1" applyFont="1" applyFill="1" applyBorder="1" applyAlignment="1" applyProtection="1">
      <alignment horizontal="right" vertical="center" indent="1"/>
      <protection locked="0"/>
    </xf>
    <xf numFmtId="0" fontId="3" fillId="10" borderId="0" xfId="0" applyFont="1" applyFill="1" applyAlignment="1">
      <alignment horizontal="left" vertical="center" indent="1"/>
    </xf>
  </cellXfs>
  <cellStyles count="9">
    <cellStyle name="Link" xfId="7" builtinId="8"/>
    <cellStyle name="Standard" xfId="0" builtinId="0"/>
    <cellStyle name="Standard 2" xfId="6"/>
    <cellStyle name="Standard 2 2" xfId="3"/>
    <cellStyle name="Standard 2 3" xfId="8"/>
    <cellStyle name="Standard 5" xfId="4"/>
    <cellStyle name="Standard 6" xfId="2"/>
    <cellStyle name="Standard_Antrag Weiterbildung 2" xfId="1"/>
    <cellStyle name="Standard_Antrag Weiterbildung 2 2" xfId="5"/>
  </cellStyles>
  <dxfs count="8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7"/>
      <tableStyleElement type="headerRow" dxfId="6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466725</xdr:colOff>
      <xdr:row>0</xdr:row>
      <xdr:rowOff>66675</xdr:rowOff>
    </xdr:from>
    <xdr:to>
      <xdr:col>21</xdr:col>
      <xdr:colOff>148846</xdr:colOff>
      <xdr:row>3</xdr:row>
      <xdr:rowOff>66075</xdr:rowOff>
    </xdr:to>
    <xdr:pic>
      <xdr:nvPicPr>
        <xdr:cNvPr id="2" name="Grafik 1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83200" y="66675"/>
          <a:ext cx="2539621" cy="532800"/>
        </a:xfrm>
        <a:prstGeom prst="rect">
          <a:avLst/>
        </a:prstGeom>
      </xdr:spPr>
    </xdr:pic>
    <xdr:clientData/>
  </xdr:twoCellAnchor>
  <xdr:twoCellAnchor editAs="oneCell">
    <xdr:from>
      <xdr:col>21</xdr:col>
      <xdr:colOff>390525</xdr:colOff>
      <xdr:row>0</xdr:row>
      <xdr:rowOff>0</xdr:rowOff>
    </xdr:from>
    <xdr:to>
      <xdr:col>26</xdr:col>
      <xdr:colOff>0</xdr:colOff>
      <xdr:row>3</xdr:row>
      <xdr:rowOff>15875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11239500" y="0"/>
          <a:ext cx="3190875" cy="549275"/>
        </a:xfrm>
        <a:prstGeom prst="rect">
          <a:avLst/>
        </a:prstGeom>
      </xdr:spPr>
    </xdr:pic>
    <xdr:clientData/>
  </xdr:twoCellAnchor>
  <xdr:twoCellAnchor>
    <xdr:from>
      <xdr:col>4</xdr:col>
      <xdr:colOff>2276475</xdr:colOff>
      <xdr:row>6</xdr:row>
      <xdr:rowOff>38099</xdr:rowOff>
    </xdr:from>
    <xdr:to>
      <xdr:col>8</xdr:col>
      <xdr:colOff>781050</xdr:colOff>
      <xdr:row>12</xdr:row>
      <xdr:rowOff>95250</xdr:rowOff>
    </xdr:to>
    <xdr:sp macro="" textlink="">
      <xdr:nvSpPr>
        <xdr:cNvPr id="5" name="Textfeld 4" descr="Bitte beachten Sie die Ausfüllhinweise!" title="Hinweis"/>
        <xdr:cNvSpPr txBox="1"/>
      </xdr:nvSpPr>
      <xdr:spPr>
        <a:xfrm>
          <a:off x="6200775" y="1076324"/>
          <a:ext cx="6696075" cy="885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108000" rIns="108000" bIns="108000" rtlCol="0" anchor="ctr"/>
        <a:lstStyle/>
        <a:p>
          <a:pPr algn="l"/>
          <a:r>
            <a:rPr lang="de-DE" sz="14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beachten Sie die Ausfüllhinweise!</a:t>
          </a:r>
        </a:p>
        <a:p>
          <a:pPr algn="l"/>
          <a:r>
            <a:rPr lang="de-DE" sz="14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Laden Sie die</a:t>
          </a:r>
          <a:r>
            <a:rPr lang="de-DE" sz="14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ausgefüllte</a:t>
          </a:r>
          <a:r>
            <a:rPr lang="de-DE" sz="14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Datei unter "Dokumente zum Vorhaben" hoch!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D15"/>
  <sheetViews>
    <sheetView showGridLines="0" zoomScaleNormal="100" workbookViewId="0">
      <selection activeCell="B9" sqref="B9"/>
    </sheetView>
  </sheetViews>
  <sheetFormatPr baseColWidth="10" defaultColWidth="11.42578125" defaultRowHeight="12" x14ac:dyDescent="0.2"/>
  <cols>
    <col min="1" max="1" width="10.7109375" style="5" customWidth="1"/>
    <col min="2" max="2" width="15.7109375" style="8" customWidth="1"/>
    <col min="3" max="3" width="70.7109375" style="5" customWidth="1"/>
    <col min="4" max="16384" width="11.42578125" style="5"/>
  </cols>
  <sheetData>
    <row r="1" spans="1:4" ht="30" customHeight="1" thickBot="1" x14ac:dyDescent="0.25">
      <c r="A1" s="6" t="s">
        <v>2</v>
      </c>
      <c r="B1" s="7"/>
      <c r="C1" s="7"/>
    </row>
    <row r="2" spans="1:4" ht="30" customHeight="1" thickTop="1" x14ac:dyDescent="0.25">
      <c r="A2" s="72" t="s">
        <v>87</v>
      </c>
      <c r="B2" s="67"/>
      <c r="C2" s="68"/>
    </row>
    <row r="3" spans="1:4" ht="30" customHeight="1" thickBot="1" x14ac:dyDescent="0.25">
      <c r="A3" s="69"/>
      <c r="B3" s="70"/>
      <c r="C3" s="71"/>
    </row>
    <row r="4" spans="1:4" ht="15" customHeight="1" thickTop="1" x14ac:dyDescent="0.2">
      <c r="A4" s="73" t="str">
        <f>IF(AND('Nachweis Miete_MNK'!W14=0,'Nachweis Miete_MNK'!Z14=0,'Nachweis Miete_MNK'!C4="")," - öffentlich -"," - vertraulich -")</f>
        <v xml:space="preserve"> - öffentlich -</v>
      </c>
    </row>
    <row r="5" spans="1:4" ht="15" customHeight="1" x14ac:dyDescent="0.2"/>
    <row r="6" spans="1:4" ht="18" customHeight="1" x14ac:dyDescent="0.2">
      <c r="A6" s="74" t="s">
        <v>59</v>
      </c>
      <c r="B6" s="75"/>
      <c r="C6" s="76"/>
    </row>
    <row r="7" spans="1:4" s="9" customFormat="1" ht="18" customHeight="1" x14ac:dyDescent="0.2">
      <c r="A7" s="77" t="s">
        <v>3</v>
      </c>
      <c r="B7" s="78" t="s">
        <v>4</v>
      </c>
      <c r="C7" s="77" t="s">
        <v>5</v>
      </c>
    </row>
    <row r="8" spans="1:4" s="9" customFormat="1" ht="24" customHeight="1" x14ac:dyDescent="0.2">
      <c r="A8" s="79" t="s">
        <v>6</v>
      </c>
      <c r="B8" s="82">
        <v>45173</v>
      </c>
      <c r="C8" s="66" t="s">
        <v>7</v>
      </c>
      <c r="D8" s="5"/>
    </row>
    <row r="9" spans="1:4" ht="24" customHeight="1" x14ac:dyDescent="0.2">
      <c r="A9" s="79"/>
      <c r="B9" s="81"/>
      <c r="C9" s="66"/>
    </row>
    <row r="10" spans="1:4" ht="24" customHeight="1" x14ac:dyDescent="0.2">
      <c r="A10" s="79"/>
      <c r="B10" s="81"/>
      <c r="C10" s="66"/>
    </row>
    <row r="11" spans="1:4" ht="24" customHeight="1" x14ac:dyDescent="0.2">
      <c r="A11" s="79"/>
      <c r="B11" s="81"/>
      <c r="C11" s="66"/>
    </row>
    <row r="12" spans="1:4" ht="24" customHeight="1" x14ac:dyDescent="0.2">
      <c r="A12" s="79"/>
      <c r="B12" s="81"/>
      <c r="C12" s="66"/>
    </row>
    <row r="13" spans="1:4" ht="24" customHeight="1" x14ac:dyDescent="0.2">
      <c r="A13" s="79"/>
      <c r="B13" s="80"/>
      <c r="C13" s="66"/>
    </row>
    <row r="14" spans="1:4" ht="24" customHeight="1" x14ac:dyDescent="0.2">
      <c r="A14" s="79"/>
      <c r="B14" s="80"/>
      <c r="C14" s="66"/>
    </row>
    <row r="15" spans="1:4" ht="24" customHeight="1" x14ac:dyDescent="0.2">
      <c r="A15" s="79"/>
      <c r="B15" s="81"/>
      <c r="C15" s="66"/>
    </row>
  </sheetData>
  <sheetProtection password="D62E" sheet="1" objects="1" scenarios="1" autoFilter="0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3" tint="-0.249977111117893"/>
    <pageSetUpPr fitToPage="1"/>
  </sheetPr>
  <dimension ref="A1:AA501"/>
  <sheetViews>
    <sheetView showGridLines="0" zoomScaleNormal="100" zoomScaleSheetLayoutView="100" workbookViewId="0">
      <pane ySplit="1" topLeftCell="A2" activePane="bottomLeft" state="frozen"/>
      <selection pane="bottomLeft" activeCell="E2" sqref="E2"/>
    </sheetView>
  </sheetViews>
  <sheetFormatPr baseColWidth="10" defaultColWidth="11.42578125" defaultRowHeight="12" x14ac:dyDescent="0.2"/>
  <cols>
    <col min="1" max="1" width="22.140625" style="91" customWidth="1"/>
    <col min="2" max="2" width="14.85546875" style="91" customWidth="1"/>
    <col min="3" max="3" width="15.5703125" style="91" customWidth="1"/>
    <col min="4" max="4" width="20.140625" style="91" bestFit="1" customWidth="1"/>
    <col min="5" max="5" width="23.28515625" style="91" customWidth="1"/>
    <col min="6" max="6" width="20.7109375" style="91" customWidth="1"/>
    <col min="7" max="7" width="10.5703125" style="91" bestFit="1" customWidth="1"/>
    <col min="8" max="8" width="12.5703125" style="91" customWidth="1"/>
    <col min="9" max="9" width="16" style="91" customWidth="1"/>
    <col min="10" max="10" width="36.28515625" style="91" customWidth="1"/>
    <col min="11" max="11" width="27.42578125" style="91" customWidth="1"/>
    <col min="12" max="12" width="15.5703125" style="91" customWidth="1"/>
    <col min="13" max="13" width="17.140625" style="91" customWidth="1"/>
    <col min="14" max="14" width="13.140625" style="91" customWidth="1"/>
    <col min="15" max="15" width="20.5703125" style="91" customWidth="1"/>
    <col min="16" max="16" width="15.5703125" style="91" customWidth="1"/>
    <col min="17" max="17" width="23.42578125" style="91" customWidth="1"/>
    <col min="18" max="18" width="20" style="91" customWidth="1"/>
    <col min="19" max="19" width="12.5703125" style="91" customWidth="1"/>
    <col min="20" max="20" width="23.7109375" style="91" customWidth="1"/>
    <col min="21" max="21" width="16.85546875" style="91" customWidth="1"/>
    <col min="22" max="27" width="20.7109375" style="91" customWidth="1"/>
    <col min="28" max="16384" width="11.42578125" style="91"/>
  </cols>
  <sheetData>
    <row r="1" spans="1:27" s="85" customFormat="1" ht="18" customHeight="1" x14ac:dyDescent="0.2">
      <c r="A1" s="83" t="s">
        <v>60</v>
      </c>
      <c r="B1" s="83" t="s">
        <v>61</v>
      </c>
      <c r="C1" s="83" t="s">
        <v>62</v>
      </c>
      <c r="D1" s="83" t="s">
        <v>63</v>
      </c>
      <c r="E1" s="83" t="s">
        <v>64</v>
      </c>
      <c r="F1" s="83" t="s">
        <v>65</v>
      </c>
      <c r="G1" s="83" t="s">
        <v>66</v>
      </c>
      <c r="H1" s="83" t="s">
        <v>67</v>
      </c>
      <c r="I1" s="84" t="s">
        <v>68</v>
      </c>
      <c r="J1" s="83" t="s">
        <v>69</v>
      </c>
      <c r="K1" s="83" t="s">
        <v>70</v>
      </c>
      <c r="L1" s="83" t="s">
        <v>71</v>
      </c>
      <c r="M1" s="83" t="s">
        <v>72</v>
      </c>
      <c r="N1" s="83" t="s">
        <v>73</v>
      </c>
      <c r="O1" s="83" t="s">
        <v>74</v>
      </c>
      <c r="P1" s="83" t="s">
        <v>75</v>
      </c>
      <c r="Q1" s="83" t="s">
        <v>76</v>
      </c>
      <c r="R1" s="83" t="s">
        <v>77</v>
      </c>
      <c r="S1" s="83" t="s">
        <v>78</v>
      </c>
      <c r="T1" s="83" t="s">
        <v>79</v>
      </c>
      <c r="U1" s="83" t="s">
        <v>80</v>
      </c>
      <c r="V1" s="83" t="s">
        <v>118</v>
      </c>
      <c r="W1" s="83" t="s">
        <v>119</v>
      </c>
      <c r="X1" s="83" t="s">
        <v>120</v>
      </c>
      <c r="Y1" s="83" t="s">
        <v>121</v>
      </c>
      <c r="Z1" s="83" t="s">
        <v>122</v>
      </c>
      <c r="AA1" s="83" t="s">
        <v>123</v>
      </c>
    </row>
    <row r="2" spans="1:27" s="85" customFormat="1" ht="18" customHeight="1" x14ac:dyDescent="0.2">
      <c r="A2" s="86" t="str">
        <f>IF(D2=0,"",IF(D2&lt;&gt;"","Beleg_Import_A_MIETE",""))</f>
        <v/>
      </c>
      <c r="B2" s="87" t="str">
        <f>IF(D2=0,"",IF(D2&lt;&gt;"",Kataloge_Import!B1,""))</f>
        <v/>
      </c>
      <c r="C2" s="87" t="str">
        <f t="shared" ref="C2:C65" si="0">IF(A2="","",IF(D2&lt;&gt;"",HHJ,""))</f>
        <v/>
      </c>
      <c r="D2" s="156" t="str">
        <f>IFERROR(VLOOKUP(Kataloge_Import!A1,'Nachweis Miete_MNK'!$A$28:$AB$277,23,FALSE),"")</f>
        <v/>
      </c>
      <c r="E2" s="90"/>
      <c r="F2" s="90"/>
      <c r="G2" s="88" t="str">
        <f>IF(D2=0,"",IFERROR(VLOOKUP(Kataloge_Import!A1,'Nachweis Miete_MNK'!$A$28:$AB$277,2,FALSE),""))</f>
        <v/>
      </c>
      <c r="H2" s="88" t="str">
        <f>IF(D2=0,"",IFERROR(VLOOKUP(Kataloge_Import!A1,'Nachweis Miete_MNK'!$A$28:$AB$277,3,FALSE),""))</f>
        <v/>
      </c>
      <c r="I2" s="88" t="str">
        <f>IF(D2=0,"",IFERROR(VLOOKUP(Kataloge_Import!A1,'Nachweis Miete_MNK'!$A$28:$AB$277,4,FALSE),""))</f>
        <v/>
      </c>
      <c r="J2" s="143" t="str">
        <f>IF(D2=0,"",IFERROR(VLOOKUP(Kataloge_Import!A1,'Nachweis Miete_MNK'!$A$28:$AB$277,5,FALSE),""))</f>
        <v/>
      </c>
      <c r="K2" s="143" t="str">
        <f>IF(D2=0,"",IFERROR(VLOOKUP(Kataloge_Import!A1,'Nachweis Miete_MNK'!$A$28:$AB$277,6,FALSE),""))</f>
        <v/>
      </c>
      <c r="L2" s="89" t="str">
        <f>IF(D2=0,"",IFERROR(VLOOKUP(Kataloge_Import!A1,'Nachweis Miete_MNK'!$A$28:$AB$277,9,FALSE),""))</f>
        <v/>
      </c>
      <c r="M2" s="89" t="str">
        <f>IF(D2=0,"",IFERROR(VLOOKUP(Kataloge_Import!A1,'Nachweis Miete_MNK'!$A$28:$AB$277,28,FALSE),""))</f>
        <v/>
      </c>
      <c r="N2" s="145" t="str">
        <f>IF(D2=0,"",IF(D2&lt;&gt;"","unbar",""))</f>
        <v/>
      </c>
      <c r="O2" s="143"/>
      <c r="P2" s="89"/>
      <c r="Q2" s="147"/>
      <c r="R2" s="89"/>
      <c r="S2" s="89"/>
      <c r="T2" s="89"/>
      <c r="U2" s="156"/>
      <c r="V2" s="143"/>
      <c r="W2" s="143"/>
      <c r="X2" s="143"/>
      <c r="Y2" s="143"/>
      <c r="Z2" s="143"/>
      <c r="AA2" s="143"/>
    </row>
    <row r="3" spans="1:27" s="85" customFormat="1" ht="18" customHeight="1" x14ac:dyDescent="0.2">
      <c r="A3" s="137" t="str">
        <f>IF(D3=0,"",IF(D3&lt;&gt;"","Beleg_Import_A_MIETE",""))</f>
        <v/>
      </c>
      <c r="B3" s="138" t="str">
        <f>IF(D3=0,"",IF(D3&lt;&gt;"",Kataloge_Import!B2,""))</f>
        <v/>
      </c>
      <c r="C3" s="138" t="str">
        <f t="shared" si="0"/>
        <v/>
      </c>
      <c r="D3" s="157" t="str">
        <f>IFERROR(VLOOKUP(Kataloge_Import!A2,'Nachweis Miete_MNK'!$A$28:$AB$277,26,FALSE),"")</f>
        <v/>
      </c>
      <c r="E3" s="90"/>
      <c r="F3" s="90"/>
      <c r="G3" s="140"/>
      <c r="H3" s="140"/>
      <c r="I3" s="140"/>
      <c r="J3" s="144"/>
      <c r="K3" s="144"/>
      <c r="L3" s="139"/>
      <c r="M3" s="139"/>
      <c r="N3" s="146"/>
      <c r="O3" s="144" t="str">
        <f>IF(D3=0,"",IFERROR(VLOOKUP(Kataloge_Import!A2,'Nachweis Miete_MNK'!$A$28:$AB$277,7,FALSE),""))</f>
        <v/>
      </c>
      <c r="P3" s="139" t="str">
        <f>IF(D3=0,"",IFERROR(VLOOKUP(Kataloge_Import!A2,'Nachweis Miete_MNK'!$A$28:$AB$277,14,FALSE),""))</f>
        <v/>
      </c>
      <c r="Q3" s="148" t="str">
        <f>IF(D3=0,"",IFERROR(VLOOKUP(Kataloge_Import!A2,'Nachweis Miete_MNK'!$A$28:$AB$277,8,FALSE),""))</f>
        <v/>
      </c>
      <c r="R3" s="139" t="str">
        <f>IF(D3=0,"",IFERROR(VLOOKUP(Kataloge_Import!A2,'Nachweis Miete_MNK'!$A$28:$AB$277,27,FALSE),""))</f>
        <v/>
      </c>
      <c r="S3" s="139" t="str">
        <f>IF(D3=0,"",IFERROR(VLOOKUP(Kataloge_Import!A2,'Nachweis Miete_MNK'!$A$28:$AB$277,18,FALSE),""))</f>
        <v/>
      </c>
      <c r="T3" s="139" t="str">
        <f>IF(D3=0,"",IFERROR(VLOOKUP(Kataloge_Import!A2,'Nachweis Miete_MNK'!$A$28:$AB$277,20,FALSE),""))</f>
        <v/>
      </c>
      <c r="U3" s="157" t="str">
        <f>IF(D3=0,"",IFERROR(VLOOKUP(Kataloge_Import!A2,'Nachweis Miete_MNK'!$A$28:$AB$277,25,FALSE),""))</f>
        <v/>
      </c>
      <c r="V3" s="144" t="str">
        <f>IF(AND($B3&lt;&gt;"",HHJ=Kataloge!S$1),CONCATENATE($U3,"_","Mietneben- bzw. Betriebsausgaben"),"")</f>
        <v/>
      </c>
      <c r="W3" s="144" t="str">
        <f>IF(AND($B3&lt;&gt;"",HHJ=Kataloge!T$1),CONCATENATE($U3,"_","Mietneben- bzw. Betriebsausgaben"),"")</f>
        <v/>
      </c>
      <c r="X3" s="144" t="str">
        <f>IF(AND($B3&lt;&gt;"",HHJ=Kataloge!U$1),CONCATENATE($U3,"_","Mietneben- bzw. Betriebsausgaben"),"")</f>
        <v/>
      </c>
      <c r="Y3" s="144" t="str">
        <f>IF(AND($B3&lt;&gt;"",HHJ=Kataloge!V$1),CONCATENATE($U3,"_","Mietneben- bzw. Betriebsausgaben"),"")</f>
        <v/>
      </c>
      <c r="Z3" s="144" t="str">
        <f>IF(AND($B3&lt;&gt;"",HHJ=Kataloge!W$1),CONCATENATE($U3,"_","Mietneben- bzw. Betriebsausgaben"),"")</f>
        <v/>
      </c>
      <c r="AA3" s="144" t="str">
        <f>IF(AND($B3&lt;&gt;"",HHJ=Kataloge!X$1),CONCATENATE($U3,"_","Mietneben- bzw. Betriebsausgaben"),"")</f>
        <v/>
      </c>
    </row>
    <row r="4" spans="1:27" ht="18" customHeight="1" x14ac:dyDescent="0.2">
      <c r="A4" s="86" t="str">
        <f t="shared" ref="A4:A67" si="1">IF(D4=0,"",IF(D4&lt;&gt;"","Beleg_Import_A_MIETE",""))</f>
        <v/>
      </c>
      <c r="B4" s="87" t="str">
        <f>IF(D4=0,"",IF(D4&lt;&gt;"",Kataloge_Import!B3,""))</f>
        <v/>
      </c>
      <c r="C4" s="87" t="str">
        <f t="shared" si="0"/>
        <v/>
      </c>
      <c r="D4" s="156" t="str">
        <f>IFERROR(VLOOKUP(Kataloge_Import!A3,'Nachweis Miete_MNK'!$A$28:$AB$277,23,FALSE),"")</f>
        <v/>
      </c>
      <c r="E4" s="90"/>
      <c r="F4" s="90"/>
      <c r="G4" s="88" t="str">
        <f>IF(D4=0,"",IFERROR(VLOOKUP(Kataloge_Import!A3,'Nachweis Miete_MNK'!$A$28:$AB$277,2,FALSE),""))</f>
        <v/>
      </c>
      <c r="H4" s="88" t="str">
        <f>IF(D4=0,"",IFERROR(VLOOKUP(Kataloge_Import!A3,'Nachweis Miete_MNK'!$A$28:$AB$277,3,FALSE),""))</f>
        <v/>
      </c>
      <c r="I4" s="88" t="str">
        <f>IF(D4=0,"",IFERROR(VLOOKUP(Kataloge_Import!A3,'Nachweis Miete_MNK'!$A$28:$AB$277,4,FALSE),""))</f>
        <v/>
      </c>
      <c r="J4" s="143" t="str">
        <f>IF(D4=0,"",IFERROR(VLOOKUP(Kataloge_Import!A3,'Nachweis Miete_MNK'!$A$28:$AB$277,5,FALSE),""))</f>
        <v/>
      </c>
      <c r="K4" s="143" t="str">
        <f>IF(D4=0,"",IFERROR(VLOOKUP(Kataloge_Import!A3,'Nachweis Miete_MNK'!$A$28:$AB$277,6,FALSE),""))</f>
        <v/>
      </c>
      <c r="L4" s="89" t="str">
        <f>IF(D4=0,"",IFERROR(VLOOKUP(Kataloge_Import!A3,'Nachweis Miete_MNK'!$A$28:$AB$277,9,FALSE),""))</f>
        <v/>
      </c>
      <c r="M4" s="89" t="str">
        <f>IF(D4=0,"",IFERROR(VLOOKUP(Kataloge_Import!A3,'Nachweis Miete_MNK'!$A$28:$AB$277,28,FALSE),""))</f>
        <v/>
      </c>
      <c r="N4" s="145" t="str">
        <f t="shared" ref="N4" si="2">IF(D4=0,"",IF(D4&lt;&gt;"","unbar",""))</f>
        <v/>
      </c>
      <c r="O4" s="143"/>
      <c r="P4" s="89"/>
      <c r="Q4" s="147"/>
      <c r="R4" s="89"/>
      <c r="S4" s="89"/>
      <c r="T4" s="89"/>
      <c r="U4" s="156"/>
      <c r="V4" s="143"/>
      <c r="W4" s="143"/>
      <c r="X4" s="143"/>
      <c r="Y4" s="143"/>
      <c r="Z4" s="143"/>
      <c r="AA4" s="143"/>
    </row>
    <row r="5" spans="1:27" ht="18" customHeight="1" x14ac:dyDescent="0.2">
      <c r="A5" s="137" t="str">
        <f t="shared" si="1"/>
        <v/>
      </c>
      <c r="B5" s="138" t="str">
        <f>IF(D5=0,"",IF(D5&lt;&gt;"",Kataloge_Import!B4,""))</f>
        <v/>
      </c>
      <c r="C5" s="138" t="str">
        <f t="shared" si="0"/>
        <v/>
      </c>
      <c r="D5" s="157" t="str">
        <f>IFERROR(VLOOKUP(Kataloge_Import!A4,'Nachweis Miete_MNK'!$A$28:$AB$277,26,FALSE),"")</f>
        <v/>
      </c>
      <c r="E5" s="90"/>
      <c r="F5" s="90"/>
      <c r="G5" s="140"/>
      <c r="H5" s="140"/>
      <c r="I5" s="140"/>
      <c r="J5" s="144"/>
      <c r="K5" s="144"/>
      <c r="L5" s="139"/>
      <c r="M5" s="139"/>
      <c r="N5" s="146"/>
      <c r="O5" s="144" t="str">
        <f>IF(D5=0,"",IFERROR(VLOOKUP(Kataloge_Import!A4,'Nachweis Miete_MNK'!$A$28:$AB$277,7,FALSE),""))</f>
        <v/>
      </c>
      <c r="P5" s="139" t="str">
        <f>IF(D5=0,"",IFERROR(VLOOKUP(Kataloge_Import!A4,'Nachweis Miete_MNK'!$A$28:$AB$277,14,FALSE),""))</f>
        <v/>
      </c>
      <c r="Q5" s="148" t="str">
        <f>IF(D5=0,"",IFERROR(VLOOKUP(Kataloge_Import!A4,'Nachweis Miete_MNK'!$A$28:$AB$277,8,FALSE),""))</f>
        <v/>
      </c>
      <c r="R5" s="139" t="str">
        <f>IF(D5=0,"",IFERROR(VLOOKUP(Kataloge_Import!A4,'Nachweis Miete_MNK'!$A$28:$AB$277,27,FALSE),""))</f>
        <v/>
      </c>
      <c r="S5" s="139" t="str">
        <f>IF(D5=0,"",IFERROR(VLOOKUP(Kataloge_Import!A4,'Nachweis Miete_MNK'!$A$28:$AB$277,18,FALSE),""))</f>
        <v/>
      </c>
      <c r="T5" s="139" t="str">
        <f>IF(D5=0,"",IFERROR(VLOOKUP(Kataloge_Import!A4,'Nachweis Miete_MNK'!$A$28:$AB$277,20,FALSE),""))</f>
        <v/>
      </c>
      <c r="U5" s="157" t="str">
        <f>IF(D5=0,"",IFERROR(VLOOKUP(Kataloge_Import!A4,'Nachweis Miete_MNK'!$A$28:$AB$277,25,FALSE),""))</f>
        <v/>
      </c>
      <c r="V5" s="144" t="str">
        <f>IF(AND($B5&lt;&gt;"",HHJ=Kataloge!S$1),CONCATENATE($U5,"_","Mietneben- bzw. Betriebsausgaben"),"")</f>
        <v/>
      </c>
      <c r="W5" s="144" t="str">
        <f>IF(AND($B5&lt;&gt;"",HHJ=Kataloge!T$1),CONCATENATE($U5,"_","Mietneben- bzw. Betriebsausgaben"),"")</f>
        <v/>
      </c>
      <c r="X5" s="144" t="str">
        <f>IF(AND($B5&lt;&gt;"",HHJ=Kataloge!U$1),CONCATENATE($U5,"_","Mietneben- bzw. Betriebsausgaben"),"")</f>
        <v/>
      </c>
      <c r="Y5" s="144" t="str">
        <f>IF(AND($B5&lt;&gt;"",HHJ=Kataloge!V$1),CONCATENATE($U5,"_","Mietneben- bzw. Betriebsausgaben"),"")</f>
        <v/>
      </c>
      <c r="Z5" s="144" t="str">
        <f>IF(AND($B5&lt;&gt;"",HHJ=Kataloge!W$1),CONCATENATE($U5,"_","Mietneben- bzw. Betriebsausgaben"),"")</f>
        <v/>
      </c>
      <c r="AA5" s="144" t="str">
        <f>IF(AND($B5&lt;&gt;"",HHJ=Kataloge!X$1),CONCATENATE($U5,"_","Mietneben- bzw. Betriebsausgaben"),"")</f>
        <v/>
      </c>
    </row>
    <row r="6" spans="1:27" ht="18" customHeight="1" x14ac:dyDescent="0.2">
      <c r="A6" s="86" t="str">
        <f t="shared" si="1"/>
        <v/>
      </c>
      <c r="B6" s="87" t="str">
        <f>IF(D6=0,"",IF(D6&lt;&gt;"",Kataloge_Import!B5,""))</f>
        <v/>
      </c>
      <c r="C6" s="87" t="str">
        <f t="shared" si="0"/>
        <v/>
      </c>
      <c r="D6" s="156" t="str">
        <f>IFERROR(VLOOKUP(Kataloge_Import!A5,'Nachweis Miete_MNK'!$A$28:$AB$277,23,FALSE),"")</f>
        <v/>
      </c>
      <c r="E6" s="90"/>
      <c r="F6" s="90"/>
      <c r="G6" s="88" t="str">
        <f>IF(D6=0,"",IFERROR(VLOOKUP(Kataloge_Import!A5,'Nachweis Miete_MNK'!$A$28:$AB$277,2,FALSE),""))</f>
        <v/>
      </c>
      <c r="H6" s="88" t="str">
        <f>IF(D6=0,"",IFERROR(VLOOKUP(Kataloge_Import!A5,'Nachweis Miete_MNK'!$A$28:$AB$277,3,FALSE),""))</f>
        <v/>
      </c>
      <c r="I6" s="88" t="str">
        <f>IF(D6=0,"",IFERROR(VLOOKUP(Kataloge_Import!A5,'Nachweis Miete_MNK'!$A$28:$AB$277,4,FALSE),""))</f>
        <v/>
      </c>
      <c r="J6" s="143" t="str">
        <f>IF(D6=0,"",IFERROR(VLOOKUP(Kataloge_Import!A5,'Nachweis Miete_MNK'!$A$28:$AB$277,5,FALSE),""))</f>
        <v/>
      </c>
      <c r="K6" s="143" t="str">
        <f>IF(D6=0,"",IFERROR(VLOOKUP(Kataloge_Import!A5,'Nachweis Miete_MNK'!$A$28:$AB$277,6,FALSE),""))</f>
        <v/>
      </c>
      <c r="L6" s="89" t="str">
        <f>IF(D6=0,"",IFERROR(VLOOKUP(Kataloge_Import!A5,'Nachweis Miete_MNK'!$A$28:$AB$277,9,FALSE),""))</f>
        <v/>
      </c>
      <c r="M6" s="89" t="str">
        <f>IF(D6=0,"",IFERROR(VLOOKUP(Kataloge_Import!A5,'Nachweis Miete_MNK'!$A$28:$AB$277,28,FALSE),""))</f>
        <v/>
      </c>
      <c r="N6" s="145" t="str">
        <f t="shared" ref="N6" si="3">IF(D6=0,"",IF(D6&lt;&gt;"","unbar",""))</f>
        <v/>
      </c>
      <c r="O6" s="143"/>
      <c r="P6" s="89"/>
      <c r="Q6" s="147"/>
      <c r="R6" s="89"/>
      <c r="S6" s="89"/>
      <c r="T6" s="89"/>
      <c r="U6" s="156"/>
      <c r="V6" s="143"/>
      <c r="W6" s="143"/>
      <c r="X6" s="143"/>
      <c r="Y6" s="143"/>
      <c r="Z6" s="143"/>
      <c r="AA6" s="143"/>
    </row>
    <row r="7" spans="1:27" ht="18" customHeight="1" x14ac:dyDescent="0.2">
      <c r="A7" s="137" t="str">
        <f t="shared" si="1"/>
        <v/>
      </c>
      <c r="B7" s="138" t="str">
        <f>IF(D7=0,"",IF(D7&lt;&gt;"",Kataloge_Import!B6,""))</f>
        <v/>
      </c>
      <c r="C7" s="138" t="str">
        <f t="shared" si="0"/>
        <v/>
      </c>
      <c r="D7" s="157" t="str">
        <f>IFERROR(VLOOKUP(Kataloge_Import!A6,'Nachweis Miete_MNK'!$A$28:$AB$277,26,FALSE),"")</f>
        <v/>
      </c>
      <c r="E7" s="90"/>
      <c r="F7" s="90"/>
      <c r="G7" s="140"/>
      <c r="H7" s="140"/>
      <c r="I7" s="140"/>
      <c r="J7" s="144"/>
      <c r="K7" s="144"/>
      <c r="L7" s="139"/>
      <c r="M7" s="139"/>
      <c r="N7" s="146"/>
      <c r="O7" s="144" t="str">
        <f>IF(D7=0,"",IFERROR(VLOOKUP(Kataloge_Import!A6,'Nachweis Miete_MNK'!$A$28:$AB$277,7,FALSE),""))</f>
        <v/>
      </c>
      <c r="P7" s="139" t="str">
        <f>IF(D7=0,"",IFERROR(VLOOKUP(Kataloge_Import!A6,'Nachweis Miete_MNK'!$A$28:$AB$277,14,FALSE),""))</f>
        <v/>
      </c>
      <c r="Q7" s="148" t="str">
        <f>IF(D7=0,"",IFERROR(VLOOKUP(Kataloge_Import!A6,'Nachweis Miete_MNK'!$A$28:$AB$277,8,FALSE),""))</f>
        <v/>
      </c>
      <c r="R7" s="139" t="str">
        <f>IF(D7=0,"",IFERROR(VLOOKUP(Kataloge_Import!A6,'Nachweis Miete_MNK'!$A$28:$AB$277,27,FALSE),""))</f>
        <v/>
      </c>
      <c r="S7" s="139" t="str">
        <f>IF(D7=0,"",IFERROR(VLOOKUP(Kataloge_Import!A6,'Nachweis Miete_MNK'!$A$28:$AB$277,18,FALSE),""))</f>
        <v/>
      </c>
      <c r="T7" s="139" t="str">
        <f>IF(D7=0,"",IFERROR(VLOOKUP(Kataloge_Import!A6,'Nachweis Miete_MNK'!$A$28:$AB$277,20,FALSE),""))</f>
        <v/>
      </c>
      <c r="U7" s="157" t="str">
        <f>IF(D7=0,"",IFERROR(VLOOKUP(Kataloge_Import!A6,'Nachweis Miete_MNK'!$A$28:$AB$277,25,FALSE),""))</f>
        <v/>
      </c>
      <c r="V7" s="144" t="str">
        <f>IF(AND($B7&lt;&gt;"",HHJ=Kataloge!S$1),CONCATENATE($U7,"_","Mietneben- bzw. Betriebsausgaben"),"")</f>
        <v/>
      </c>
      <c r="W7" s="144" t="str">
        <f>IF(AND($B7&lt;&gt;"",HHJ=Kataloge!T$1),CONCATENATE($U7,"_","Mietneben- bzw. Betriebsausgaben"),"")</f>
        <v/>
      </c>
      <c r="X7" s="144" t="str">
        <f>IF(AND($B7&lt;&gt;"",HHJ=Kataloge!U$1),CONCATENATE($U7,"_","Mietneben- bzw. Betriebsausgaben"),"")</f>
        <v/>
      </c>
      <c r="Y7" s="144" t="str">
        <f>IF(AND($B7&lt;&gt;"",HHJ=Kataloge!V$1),CONCATENATE($U7,"_","Mietneben- bzw. Betriebsausgaben"),"")</f>
        <v/>
      </c>
      <c r="Z7" s="144" t="str">
        <f>IF(AND($B7&lt;&gt;"",HHJ=Kataloge!W$1),CONCATENATE($U7,"_","Mietneben- bzw. Betriebsausgaben"),"")</f>
        <v/>
      </c>
      <c r="AA7" s="144" t="str">
        <f>IF(AND($B7&lt;&gt;"",HHJ=Kataloge!X$1),CONCATENATE($U7,"_","Mietneben- bzw. Betriebsausgaben"),"")</f>
        <v/>
      </c>
    </row>
    <row r="8" spans="1:27" ht="18" customHeight="1" x14ac:dyDescent="0.2">
      <c r="A8" s="86" t="str">
        <f t="shared" si="1"/>
        <v/>
      </c>
      <c r="B8" s="87" t="str">
        <f>IF(D8=0,"",IF(D8&lt;&gt;"",Kataloge_Import!B7,""))</f>
        <v/>
      </c>
      <c r="C8" s="87" t="str">
        <f t="shared" si="0"/>
        <v/>
      </c>
      <c r="D8" s="156" t="str">
        <f>IFERROR(VLOOKUP(Kataloge_Import!A7,'Nachweis Miete_MNK'!$A$28:$AB$277,23,FALSE),"")</f>
        <v/>
      </c>
      <c r="E8" s="90"/>
      <c r="F8" s="90"/>
      <c r="G8" s="88" t="str">
        <f>IF(D8=0,"",IFERROR(VLOOKUP(Kataloge_Import!A7,'Nachweis Miete_MNK'!$A$28:$AB$277,2,FALSE),""))</f>
        <v/>
      </c>
      <c r="H8" s="88" t="str">
        <f>IF(D8=0,"",IFERROR(VLOOKUP(Kataloge_Import!A7,'Nachweis Miete_MNK'!$A$28:$AB$277,3,FALSE),""))</f>
        <v/>
      </c>
      <c r="I8" s="88" t="str">
        <f>IF(D8=0,"",IFERROR(VLOOKUP(Kataloge_Import!A7,'Nachweis Miete_MNK'!$A$28:$AB$277,4,FALSE),""))</f>
        <v/>
      </c>
      <c r="J8" s="143" t="str">
        <f>IF(D8=0,"",IFERROR(VLOOKUP(Kataloge_Import!A7,'Nachweis Miete_MNK'!$A$28:$AB$277,5,FALSE),""))</f>
        <v/>
      </c>
      <c r="K8" s="143" t="str">
        <f>IF(D8=0,"",IFERROR(VLOOKUP(Kataloge_Import!A7,'Nachweis Miete_MNK'!$A$28:$AB$277,6,FALSE),""))</f>
        <v/>
      </c>
      <c r="L8" s="89" t="str">
        <f>IF(D8=0,"",IFERROR(VLOOKUP(Kataloge_Import!A7,'Nachweis Miete_MNK'!$A$28:$AB$277,9,FALSE),""))</f>
        <v/>
      </c>
      <c r="M8" s="89" t="str">
        <f>IF(D8=0,"",IFERROR(VLOOKUP(Kataloge_Import!A7,'Nachweis Miete_MNK'!$A$28:$AB$277,28,FALSE),""))</f>
        <v/>
      </c>
      <c r="N8" s="145" t="str">
        <f t="shared" ref="N8" si="4">IF(D8=0,"",IF(D8&lt;&gt;"","unbar",""))</f>
        <v/>
      </c>
      <c r="O8" s="143"/>
      <c r="P8" s="89"/>
      <c r="Q8" s="147"/>
      <c r="R8" s="89"/>
      <c r="S8" s="89"/>
      <c r="T8" s="89"/>
      <c r="U8" s="156"/>
      <c r="V8" s="143"/>
      <c r="W8" s="143"/>
      <c r="X8" s="143"/>
      <c r="Y8" s="143"/>
      <c r="Z8" s="143"/>
      <c r="AA8" s="143"/>
    </row>
    <row r="9" spans="1:27" ht="18" customHeight="1" x14ac:dyDescent="0.2">
      <c r="A9" s="137" t="str">
        <f t="shared" si="1"/>
        <v/>
      </c>
      <c r="B9" s="138" t="str">
        <f>IF(D9=0,"",IF(D9&lt;&gt;"",Kataloge_Import!B8,""))</f>
        <v/>
      </c>
      <c r="C9" s="138" t="str">
        <f t="shared" si="0"/>
        <v/>
      </c>
      <c r="D9" s="157" t="str">
        <f>IFERROR(VLOOKUP(Kataloge_Import!A8,'Nachweis Miete_MNK'!$A$28:$AB$277,26,FALSE),"")</f>
        <v/>
      </c>
      <c r="E9" s="90"/>
      <c r="F9" s="90"/>
      <c r="G9" s="140"/>
      <c r="H9" s="140"/>
      <c r="I9" s="140"/>
      <c r="J9" s="144"/>
      <c r="K9" s="144"/>
      <c r="L9" s="139"/>
      <c r="M9" s="139"/>
      <c r="N9" s="146"/>
      <c r="O9" s="144" t="str">
        <f>IF(D9=0,"",IFERROR(VLOOKUP(Kataloge_Import!A8,'Nachweis Miete_MNK'!$A$28:$AB$277,7,FALSE),""))</f>
        <v/>
      </c>
      <c r="P9" s="139" t="str">
        <f>IF(D9=0,"",IFERROR(VLOOKUP(Kataloge_Import!A8,'Nachweis Miete_MNK'!$A$28:$AB$277,14,FALSE),""))</f>
        <v/>
      </c>
      <c r="Q9" s="148" t="str">
        <f>IF(D9=0,"",IFERROR(VLOOKUP(Kataloge_Import!A8,'Nachweis Miete_MNK'!$A$28:$AB$277,8,FALSE),""))</f>
        <v/>
      </c>
      <c r="R9" s="139" t="str">
        <f>IF(D9=0,"",IFERROR(VLOOKUP(Kataloge_Import!A8,'Nachweis Miete_MNK'!$A$28:$AB$277,27,FALSE),""))</f>
        <v/>
      </c>
      <c r="S9" s="139" t="str">
        <f>IF(D9=0,"",IFERROR(VLOOKUP(Kataloge_Import!A8,'Nachweis Miete_MNK'!$A$28:$AB$277,18,FALSE),""))</f>
        <v/>
      </c>
      <c r="T9" s="139" t="str">
        <f>IF(D9=0,"",IFERROR(VLOOKUP(Kataloge_Import!A8,'Nachweis Miete_MNK'!$A$28:$AB$277,20,FALSE),""))</f>
        <v/>
      </c>
      <c r="U9" s="157" t="str">
        <f>IF(D9=0,"",IFERROR(VLOOKUP(Kataloge_Import!A8,'Nachweis Miete_MNK'!$A$28:$AB$277,25,FALSE),""))</f>
        <v/>
      </c>
      <c r="V9" s="144" t="str">
        <f>IF(AND($B9&lt;&gt;"",HHJ=Kataloge!S$1),CONCATENATE($U9,"_","Mietneben- bzw. Betriebsausgaben"),"")</f>
        <v/>
      </c>
      <c r="W9" s="144" t="str">
        <f>IF(AND($B9&lt;&gt;"",HHJ=Kataloge!T$1),CONCATENATE($U9,"_","Mietneben- bzw. Betriebsausgaben"),"")</f>
        <v/>
      </c>
      <c r="X9" s="144" t="str">
        <f>IF(AND($B9&lt;&gt;"",HHJ=Kataloge!U$1),CONCATENATE($U9,"_","Mietneben- bzw. Betriebsausgaben"),"")</f>
        <v/>
      </c>
      <c r="Y9" s="144" t="str">
        <f>IF(AND($B9&lt;&gt;"",HHJ=Kataloge!V$1),CONCATENATE($U9,"_","Mietneben- bzw. Betriebsausgaben"),"")</f>
        <v/>
      </c>
      <c r="Z9" s="144" t="str">
        <f>IF(AND($B9&lt;&gt;"",HHJ=Kataloge!W$1),CONCATENATE($U9,"_","Mietneben- bzw. Betriebsausgaben"),"")</f>
        <v/>
      </c>
      <c r="AA9" s="144" t="str">
        <f>IF(AND($B9&lt;&gt;"",HHJ=Kataloge!X$1),CONCATENATE($U9,"_","Mietneben- bzw. Betriebsausgaben"),"")</f>
        <v/>
      </c>
    </row>
    <row r="10" spans="1:27" ht="18" customHeight="1" x14ac:dyDescent="0.2">
      <c r="A10" s="86" t="str">
        <f t="shared" si="1"/>
        <v/>
      </c>
      <c r="B10" s="87" t="str">
        <f>IF(D10=0,"",IF(D10&lt;&gt;"",Kataloge_Import!B9,""))</f>
        <v/>
      </c>
      <c r="C10" s="87" t="str">
        <f t="shared" si="0"/>
        <v/>
      </c>
      <c r="D10" s="156" t="str">
        <f>IFERROR(VLOOKUP(Kataloge_Import!A9,'Nachweis Miete_MNK'!$A$28:$AB$277,23,FALSE),"")</f>
        <v/>
      </c>
      <c r="E10" s="90"/>
      <c r="F10" s="90"/>
      <c r="G10" s="88" t="str">
        <f>IF(D10=0,"",IFERROR(VLOOKUP(Kataloge_Import!A9,'Nachweis Miete_MNK'!$A$28:$AB$277,2,FALSE),""))</f>
        <v/>
      </c>
      <c r="H10" s="88" t="str">
        <f>IF(D10=0,"",IFERROR(VLOOKUP(Kataloge_Import!A9,'Nachweis Miete_MNK'!$A$28:$AB$277,3,FALSE),""))</f>
        <v/>
      </c>
      <c r="I10" s="88" t="str">
        <f>IF(D10=0,"",IFERROR(VLOOKUP(Kataloge_Import!A9,'Nachweis Miete_MNK'!$A$28:$AB$277,4,FALSE),""))</f>
        <v/>
      </c>
      <c r="J10" s="143" t="str">
        <f>IF(D10=0,"",IFERROR(VLOOKUP(Kataloge_Import!A9,'Nachweis Miete_MNK'!$A$28:$AB$277,5,FALSE),""))</f>
        <v/>
      </c>
      <c r="K10" s="143" t="str">
        <f>IF(D10=0,"",IFERROR(VLOOKUP(Kataloge_Import!A9,'Nachweis Miete_MNK'!$A$28:$AB$277,6,FALSE),""))</f>
        <v/>
      </c>
      <c r="L10" s="89" t="str">
        <f>IF(D10=0,"",IFERROR(VLOOKUP(Kataloge_Import!A9,'Nachweis Miete_MNK'!$A$28:$AB$277,9,FALSE),""))</f>
        <v/>
      </c>
      <c r="M10" s="89" t="str">
        <f>IF(D10=0,"",IFERROR(VLOOKUP(Kataloge_Import!A9,'Nachweis Miete_MNK'!$A$28:$AB$277,28,FALSE),""))</f>
        <v/>
      </c>
      <c r="N10" s="145" t="str">
        <f t="shared" ref="N10" si="5">IF(D10=0,"",IF(D10&lt;&gt;"","unbar",""))</f>
        <v/>
      </c>
      <c r="O10" s="143"/>
      <c r="P10" s="89"/>
      <c r="Q10" s="147"/>
      <c r="R10" s="89"/>
      <c r="S10" s="89"/>
      <c r="T10" s="89"/>
      <c r="U10" s="156"/>
      <c r="V10" s="143"/>
      <c r="W10" s="143"/>
      <c r="X10" s="143"/>
      <c r="Y10" s="143"/>
      <c r="Z10" s="143"/>
      <c r="AA10" s="143"/>
    </row>
    <row r="11" spans="1:27" ht="18" customHeight="1" x14ac:dyDescent="0.2">
      <c r="A11" s="137" t="str">
        <f t="shared" si="1"/>
        <v/>
      </c>
      <c r="B11" s="138" t="str">
        <f>IF(D11=0,"",IF(D11&lt;&gt;"",Kataloge_Import!B10,""))</f>
        <v/>
      </c>
      <c r="C11" s="138" t="str">
        <f t="shared" si="0"/>
        <v/>
      </c>
      <c r="D11" s="157" t="str">
        <f>IFERROR(VLOOKUP(Kataloge_Import!A10,'Nachweis Miete_MNK'!$A$28:$AB$277,26,FALSE),"")</f>
        <v/>
      </c>
      <c r="E11" s="90"/>
      <c r="F11" s="90"/>
      <c r="G11" s="140"/>
      <c r="H11" s="140"/>
      <c r="I11" s="140"/>
      <c r="J11" s="144"/>
      <c r="K11" s="144"/>
      <c r="L11" s="139"/>
      <c r="M11" s="139"/>
      <c r="N11" s="146"/>
      <c r="O11" s="144" t="str">
        <f>IF(D11=0,"",IFERROR(VLOOKUP(Kataloge_Import!A10,'Nachweis Miete_MNK'!$A$28:$AB$277,7,FALSE),""))</f>
        <v/>
      </c>
      <c r="P11" s="139" t="str">
        <f>IF(D11=0,"",IFERROR(VLOOKUP(Kataloge_Import!A10,'Nachweis Miete_MNK'!$A$28:$AB$277,14,FALSE),""))</f>
        <v/>
      </c>
      <c r="Q11" s="148" t="str">
        <f>IF(D11=0,"",IFERROR(VLOOKUP(Kataloge_Import!A10,'Nachweis Miete_MNK'!$A$28:$AB$277,8,FALSE),""))</f>
        <v/>
      </c>
      <c r="R11" s="139" t="str">
        <f>IF(D11=0,"",IFERROR(VLOOKUP(Kataloge_Import!A10,'Nachweis Miete_MNK'!$A$28:$AB$277,27,FALSE),""))</f>
        <v/>
      </c>
      <c r="S11" s="139" t="str">
        <f>IF(D11=0,"",IFERROR(VLOOKUP(Kataloge_Import!A10,'Nachweis Miete_MNK'!$A$28:$AB$277,18,FALSE),""))</f>
        <v/>
      </c>
      <c r="T11" s="139" t="str">
        <f>IF(D11=0,"",IFERROR(VLOOKUP(Kataloge_Import!A10,'Nachweis Miete_MNK'!$A$28:$AB$277,20,FALSE),""))</f>
        <v/>
      </c>
      <c r="U11" s="157" t="str">
        <f>IF(D11=0,"",IFERROR(VLOOKUP(Kataloge_Import!A10,'Nachweis Miete_MNK'!$A$28:$AB$277,25,FALSE),""))</f>
        <v/>
      </c>
      <c r="V11" s="144" t="str">
        <f>IF(AND($B11&lt;&gt;"",HHJ=Kataloge!S$1),CONCATENATE($U11,"_","Mietneben- bzw. Betriebsausgaben"),"")</f>
        <v/>
      </c>
      <c r="W11" s="144" t="str">
        <f>IF(AND($B11&lt;&gt;"",HHJ=Kataloge!T$1),CONCATENATE($U11,"_","Mietneben- bzw. Betriebsausgaben"),"")</f>
        <v/>
      </c>
      <c r="X11" s="144" t="str">
        <f>IF(AND($B11&lt;&gt;"",HHJ=Kataloge!U$1),CONCATENATE($U11,"_","Mietneben- bzw. Betriebsausgaben"),"")</f>
        <v/>
      </c>
      <c r="Y11" s="144" t="str">
        <f>IF(AND($B11&lt;&gt;"",HHJ=Kataloge!V$1),CONCATENATE($U11,"_","Mietneben- bzw. Betriebsausgaben"),"")</f>
        <v/>
      </c>
      <c r="Z11" s="144" t="str">
        <f>IF(AND($B11&lt;&gt;"",HHJ=Kataloge!W$1),CONCATENATE($U11,"_","Mietneben- bzw. Betriebsausgaben"),"")</f>
        <v/>
      </c>
      <c r="AA11" s="144" t="str">
        <f>IF(AND($B11&lt;&gt;"",HHJ=Kataloge!X$1),CONCATENATE($U11,"_","Mietneben- bzw. Betriebsausgaben"),"")</f>
        <v/>
      </c>
    </row>
    <row r="12" spans="1:27" ht="18" customHeight="1" x14ac:dyDescent="0.2">
      <c r="A12" s="86" t="str">
        <f t="shared" si="1"/>
        <v/>
      </c>
      <c r="B12" s="87" t="str">
        <f>IF(D12=0,"",IF(D12&lt;&gt;"",Kataloge_Import!B11,""))</f>
        <v/>
      </c>
      <c r="C12" s="87" t="str">
        <f t="shared" si="0"/>
        <v/>
      </c>
      <c r="D12" s="156" t="str">
        <f>IFERROR(VLOOKUP(Kataloge_Import!A11,'Nachweis Miete_MNK'!$A$28:$AB$277,23,FALSE),"")</f>
        <v/>
      </c>
      <c r="E12" s="90"/>
      <c r="F12" s="90"/>
      <c r="G12" s="88" t="str">
        <f>IF(D12=0,"",IFERROR(VLOOKUP(Kataloge_Import!A11,'Nachweis Miete_MNK'!$A$28:$AB$277,2,FALSE),""))</f>
        <v/>
      </c>
      <c r="H12" s="88" t="str">
        <f>IF(D12=0,"",IFERROR(VLOOKUP(Kataloge_Import!A11,'Nachweis Miete_MNK'!$A$28:$AB$277,3,FALSE),""))</f>
        <v/>
      </c>
      <c r="I12" s="88" t="str">
        <f>IF(D12=0,"",IFERROR(VLOOKUP(Kataloge_Import!A11,'Nachweis Miete_MNK'!$A$28:$AB$277,4,FALSE),""))</f>
        <v/>
      </c>
      <c r="J12" s="143" t="str">
        <f>IF(D12=0,"",IFERROR(VLOOKUP(Kataloge_Import!A11,'Nachweis Miete_MNK'!$A$28:$AB$277,5,FALSE),""))</f>
        <v/>
      </c>
      <c r="K12" s="143" t="str">
        <f>IF(D12=0,"",IFERROR(VLOOKUP(Kataloge_Import!A11,'Nachweis Miete_MNK'!$A$28:$AB$277,6,FALSE),""))</f>
        <v/>
      </c>
      <c r="L12" s="89" t="str">
        <f>IF(D12=0,"",IFERROR(VLOOKUP(Kataloge_Import!A11,'Nachweis Miete_MNK'!$A$28:$AB$277,9,FALSE),""))</f>
        <v/>
      </c>
      <c r="M12" s="89" t="str">
        <f>IF(D12=0,"",IFERROR(VLOOKUP(Kataloge_Import!A11,'Nachweis Miete_MNK'!$A$28:$AB$277,28,FALSE),""))</f>
        <v/>
      </c>
      <c r="N12" s="145" t="str">
        <f t="shared" ref="N12" si="6">IF(D12=0,"",IF(D12&lt;&gt;"","unbar",""))</f>
        <v/>
      </c>
      <c r="O12" s="143"/>
      <c r="P12" s="89"/>
      <c r="Q12" s="147"/>
      <c r="R12" s="89"/>
      <c r="S12" s="89"/>
      <c r="T12" s="89"/>
      <c r="U12" s="156"/>
      <c r="V12" s="143"/>
      <c r="W12" s="143"/>
      <c r="X12" s="143"/>
      <c r="Y12" s="143"/>
      <c r="Z12" s="143"/>
      <c r="AA12" s="143"/>
    </row>
    <row r="13" spans="1:27" ht="18" customHeight="1" x14ac:dyDescent="0.2">
      <c r="A13" s="137" t="str">
        <f t="shared" si="1"/>
        <v/>
      </c>
      <c r="B13" s="138" t="str">
        <f>IF(D13=0,"",IF(D13&lt;&gt;"",Kataloge_Import!B12,""))</f>
        <v/>
      </c>
      <c r="C13" s="138" t="str">
        <f t="shared" si="0"/>
        <v/>
      </c>
      <c r="D13" s="157" t="str">
        <f>IFERROR(VLOOKUP(Kataloge_Import!A12,'Nachweis Miete_MNK'!$A$28:$AB$277,26,FALSE),"")</f>
        <v/>
      </c>
      <c r="E13" s="90"/>
      <c r="F13" s="90"/>
      <c r="G13" s="140"/>
      <c r="H13" s="140"/>
      <c r="I13" s="140"/>
      <c r="J13" s="144"/>
      <c r="K13" s="144"/>
      <c r="L13" s="139"/>
      <c r="M13" s="139"/>
      <c r="N13" s="146"/>
      <c r="O13" s="144" t="str">
        <f>IF(D13=0,"",IFERROR(VLOOKUP(Kataloge_Import!A12,'Nachweis Miete_MNK'!$A$28:$AB$277,7,FALSE),""))</f>
        <v/>
      </c>
      <c r="P13" s="139" t="str">
        <f>IF(D13=0,"",IFERROR(VLOOKUP(Kataloge_Import!A12,'Nachweis Miete_MNK'!$A$28:$AB$277,14,FALSE),""))</f>
        <v/>
      </c>
      <c r="Q13" s="148" t="str">
        <f>IF(D13=0,"",IFERROR(VLOOKUP(Kataloge_Import!A12,'Nachweis Miete_MNK'!$A$28:$AB$277,8,FALSE),""))</f>
        <v/>
      </c>
      <c r="R13" s="139" t="str">
        <f>IF(D13=0,"",IFERROR(VLOOKUP(Kataloge_Import!A12,'Nachweis Miete_MNK'!$A$28:$AB$277,27,FALSE),""))</f>
        <v/>
      </c>
      <c r="S13" s="139" t="str">
        <f>IF(D13=0,"",IFERROR(VLOOKUP(Kataloge_Import!A12,'Nachweis Miete_MNK'!$A$28:$AB$277,18,FALSE),""))</f>
        <v/>
      </c>
      <c r="T13" s="139" t="str">
        <f>IF(D13=0,"",IFERROR(VLOOKUP(Kataloge_Import!A12,'Nachweis Miete_MNK'!$A$28:$AB$277,20,FALSE),""))</f>
        <v/>
      </c>
      <c r="U13" s="157" t="str">
        <f>IF(D13=0,"",IFERROR(VLOOKUP(Kataloge_Import!A12,'Nachweis Miete_MNK'!$A$28:$AB$277,25,FALSE),""))</f>
        <v/>
      </c>
      <c r="V13" s="144" t="str">
        <f>IF(AND($B13&lt;&gt;"",HHJ=Kataloge!S$1),CONCATENATE($U13,"_","Mietneben- bzw. Betriebsausgaben"),"")</f>
        <v/>
      </c>
      <c r="W13" s="144" t="str">
        <f>IF(AND($B13&lt;&gt;"",HHJ=Kataloge!T$1),CONCATENATE($U13,"_","Mietneben- bzw. Betriebsausgaben"),"")</f>
        <v/>
      </c>
      <c r="X13" s="144" t="str">
        <f>IF(AND($B13&lt;&gt;"",HHJ=Kataloge!U$1),CONCATENATE($U13,"_","Mietneben- bzw. Betriebsausgaben"),"")</f>
        <v/>
      </c>
      <c r="Y13" s="144" t="str">
        <f>IF(AND($B13&lt;&gt;"",HHJ=Kataloge!V$1),CONCATENATE($U13,"_","Mietneben- bzw. Betriebsausgaben"),"")</f>
        <v/>
      </c>
      <c r="Z13" s="144" t="str">
        <f>IF(AND($B13&lt;&gt;"",HHJ=Kataloge!W$1),CONCATENATE($U13,"_","Mietneben- bzw. Betriebsausgaben"),"")</f>
        <v/>
      </c>
      <c r="AA13" s="144" t="str">
        <f>IF(AND($B13&lt;&gt;"",HHJ=Kataloge!X$1),CONCATENATE($U13,"_","Mietneben- bzw. Betriebsausgaben"),"")</f>
        <v/>
      </c>
    </row>
    <row r="14" spans="1:27" ht="18" customHeight="1" x14ac:dyDescent="0.2">
      <c r="A14" s="86" t="str">
        <f t="shared" si="1"/>
        <v/>
      </c>
      <c r="B14" s="87" t="str">
        <f>IF(D14=0,"",IF(D14&lt;&gt;"",Kataloge_Import!B13,""))</f>
        <v/>
      </c>
      <c r="C14" s="87" t="str">
        <f t="shared" si="0"/>
        <v/>
      </c>
      <c r="D14" s="156" t="str">
        <f>IFERROR(VLOOKUP(Kataloge_Import!A13,'Nachweis Miete_MNK'!$A$28:$AB$277,23,FALSE),"")</f>
        <v/>
      </c>
      <c r="E14" s="90"/>
      <c r="F14" s="90"/>
      <c r="G14" s="88" t="str">
        <f>IF(D14=0,"",IFERROR(VLOOKUP(Kataloge_Import!A13,'Nachweis Miete_MNK'!$A$28:$AB$277,2,FALSE),""))</f>
        <v/>
      </c>
      <c r="H14" s="88" t="str">
        <f>IF(D14=0,"",IFERROR(VLOOKUP(Kataloge_Import!A13,'Nachweis Miete_MNK'!$A$28:$AB$277,3,FALSE),""))</f>
        <v/>
      </c>
      <c r="I14" s="88" t="str">
        <f>IF(D14=0,"",IFERROR(VLOOKUP(Kataloge_Import!A13,'Nachweis Miete_MNK'!$A$28:$AB$277,4,FALSE),""))</f>
        <v/>
      </c>
      <c r="J14" s="143" t="str">
        <f>IF(D14=0,"",IFERROR(VLOOKUP(Kataloge_Import!A13,'Nachweis Miete_MNK'!$A$28:$AB$277,5,FALSE),""))</f>
        <v/>
      </c>
      <c r="K14" s="143" t="str">
        <f>IF(D14=0,"",IFERROR(VLOOKUP(Kataloge_Import!A13,'Nachweis Miete_MNK'!$A$28:$AB$277,6,FALSE),""))</f>
        <v/>
      </c>
      <c r="L14" s="89" t="str">
        <f>IF(D14=0,"",IFERROR(VLOOKUP(Kataloge_Import!A13,'Nachweis Miete_MNK'!$A$28:$AB$277,9,FALSE),""))</f>
        <v/>
      </c>
      <c r="M14" s="89" t="str">
        <f>IF(D14=0,"",IFERROR(VLOOKUP(Kataloge_Import!A13,'Nachweis Miete_MNK'!$A$28:$AB$277,28,FALSE),""))</f>
        <v/>
      </c>
      <c r="N14" s="145" t="str">
        <f t="shared" ref="N14" si="7">IF(D14=0,"",IF(D14&lt;&gt;"","unbar",""))</f>
        <v/>
      </c>
      <c r="O14" s="143"/>
      <c r="P14" s="89"/>
      <c r="Q14" s="147"/>
      <c r="R14" s="89"/>
      <c r="S14" s="89"/>
      <c r="T14" s="89"/>
      <c r="U14" s="156"/>
      <c r="V14" s="143"/>
      <c r="W14" s="143"/>
      <c r="X14" s="143"/>
      <c r="Y14" s="143"/>
      <c r="Z14" s="143"/>
      <c r="AA14" s="143"/>
    </row>
    <row r="15" spans="1:27" ht="18" customHeight="1" x14ac:dyDescent="0.2">
      <c r="A15" s="137" t="str">
        <f t="shared" si="1"/>
        <v/>
      </c>
      <c r="B15" s="138" t="str">
        <f>IF(D15=0,"",IF(D15&lt;&gt;"",Kataloge_Import!B14,""))</f>
        <v/>
      </c>
      <c r="C15" s="138" t="str">
        <f t="shared" si="0"/>
        <v/>
      </c>
      <c r="D15" s="157" t="str">
        <f>IFERROR(VLOOKUP(Kataloge_Import!A14,'Nachweis Miete_MNK'!$A$28:$AB$277,26,FALSE),"")</f>
        <v/>
      </c>
      <c r="E15" s="90"/>
      <c r="F15" s="90"/>
      <c r="G15" s="140"/>
      <c r="H15" s="140"/>
      <c r="I15" s="140"/>
      <c r="J15" s="144"/>
      <c r="K15" s="144"/>
      <c r="L15" s="139"/>
      <c r="M15" s="139"/>
      <c r="N15" s="146"/>
      <c r="O15" s="144" t="str">
        <f>IF(D15=0,"",IFERROR(VLOOKUP(Kataloge_Import!A14,'Nachweis Miete_MNK'!$A$28:$AB$277,7,FALSE),""))</f>
        <v/>
      </c>
      <c r="P15" s="139" t="str">
        <f>IF(D15=0,"",IFERROR(VLOOKUP(Kataloge_Import!A14,'Nachweis Miete_MNK'!$A$28:$AB$277,14,FALSE),""))</f>
        <v/>
      </c>
      <c r="Q15" s="148" t="str">
        <f>IF(D15=0,"",IFERROR(VLOOKUP(Kataloge_Import!A14,'Nachweis Miete_MNK'!$A$28:$AB$277,8,FALSE),""))</f>
        <v/>
      </c>
      <c r="R15" s="139" t="str">
        <f>IF(D15=0,"",IFERROR(VLOOKUP(Kataloge_Import!A14,'Nachweis Miete_MNK'!$A$28:$AB$277,27,FALSE),""))</f>
        <v/>
      </c>
      <c r="S15" s="139" t="str">
        <f>IF(D15=0,"",IFERROR(VLOOKUP(Kataloge_Import!A14,'Nachweis Miete_MNK'!$A$28:$AB$277,18,FALSE),""))</f>
        <v/>
      </c>
      <c r="T15" s="139" t="str">
        <f>IF(D15=0,"",IFERROR(VLOOKUP(Kataloge_Import!A14,'Nachweis Miete_MNK'!$A$28:$AB$277,20,FALSE),""))</f>
        <v/>
      </c>
      <c r="U15" s="157" t="str">
        <f>IF(D15=0,"",IFERROR(VLOOKUP(Kataloge_Import!A14,'Nachweis Miete_MNK'!$A$28:$AB$277,25,FALSE),""))</f>
        <v/>
      </c>
      <c r="V15" s="144" t="str">
        <f>IF(AND($B15&lt;&gt;"",HHJ=Kataloge!S$1),CONCATENATE($U15,"_","Mietneben- bzw. Betriebsausgaben"),"")</f>
        <v/>
      </c>
      <c r="W15" s="144" t="str">
        <f>IF(AND($B15&lt;&gt;"",HHJ=Kataloge!T$1),CONCATENATE($U15,"_","Mietneben- bzw. Betriebsausgaben"),"")</f>
        <v/>
      </c>
      <c r="X15" s="144" t="str">
        <f>IF(AND($B15&lt;&gt;"",HHJ=Kataloge!U$1),CONCATENATE($U15,"_","Mietneben- bzw. Betriebsausgaben"),"")</f>
        <v/>
      </c>
      <c r="Y15" s="144" t="str">
        <f>IF(AND($B15&lt;&gt;"",HHJ=Kataloge!V$1),CONCATENATE($U15,"_","Mietneben- bzw. Betriebsausgaben"),"")</f>
        <v/>
      </c>
      <c r="Z15" s="144" t="str">
        <f>IF(AND($B15&lt;&gt;"",HHJ=Kataloge!W$1),CONCATENATE($U15,"_","Mietneben- bzw. Betriebsausgaben"),"")</f>
        <v/>
      </c>
      <c r="AA15" s="144" t="str">
        <f>IF(AND($B15&lt;&gt;"",HHJ=Kataloge!X$1),CONCATENATE($U15,"_","Mietneben- bzw. Betriebsausgaben"),"")</f>
        <v/>
      </c>
    </row>
    <row r="16" spans="1:27" ht="18" customHeight="1" x14ac:dyDescent="0.2">
      <c r="A16" s="86" t="str">
        <f t="shared" si="1"/>
        <v/>
      </c>
      <c r="B16" s="87" t="str">
        <f>IF(D16=0,"",IF(D16&lt;&gt;"",Kataloge_Import!B15,""))</f>
        <v/>
      </c>
      <c r="C16" s="87" t="str">
        <f t="shared" si="0"/>
        <v/>
      </c>
      <c r="D16" s="156" t="str">
        <f>IFERROR(VLOOKUP(Kataloge_Import!A15,'Nachweis Miete_MNK'!$A$28:$AB$277,23,FALSE),"")</f>
        <v/>
      </c>
      <c r="E16" s="90"/>
      <c r="F16" s="90"/>
      <c r="G16" s="88" t="str">
        <f>IF(D16=0,"",IFERROR(VLOOKUP(Kataloge_Import!A15,'Nachweis Miete_MNK'!$A$28:$AB$277,2,FALSE),""))</f>
        <v/>
      </c>
      <c r="H16" s="88" t="str">
        <f>IF(D16=0,"",IFERROR(VLOOKUP(Kataloge_Import!A15,'Nachweis Miete_MNK'!$A$28:$AB$277,3,FALSE),""))</f>
        <v/>
      </c>
      <c r="I16" s="88" t="str">
        <f>IF(D16=0,"",IFERROR(VLOOKUP(Kataloge_Import!A15,'Nachweis Miete_MNK'!$A$28:$AB$277,4,FALSE),""))</f>
        <v/>
      </c>
      <c r="J16" s="143" t="str">
        <f>IF(D16=0,"",IFERROR(VLOOKUP(Kataloge_Import!A15,'Nachweis Miete_MNK'!$A$28:$AB$277,5,FALSE),""))</f>
        <v/>
      </c>
      <c r="K16" s="143" t="str">
        <f>IF(D16=0,"",IFERROR(VLOOKUP(Kataloge_Import!A15,'Nachweis Miete_MNK'!$A$28:$AB$277,6,FALSE),""))</f>
        <v/>
      </c>
      <c r="L16" s="89" t="str">
        <f>IF(D16=0,"",IFERROR(VLOOKUP(Kataloge_Import!A15,'Nachweis Miete_MNK'!$A$28:$AB$277,9,FALSE),""))</f>
        <v/>
      </c>
      <c r="M16" s="89" t="str">
        <f>IF(D16=0,"",IFERROR(VLOOKUP(Kataloge_Import!A15,'Nachweis Miete_MNK'!$A$28:$AB$277,28,FALSE),""))</f>
        <v/>
      </c>
      <c r="N16" s="145" t="str">
        <f t="shared" ref="N16" si="8">IF(D16=0,"",IF(D16&lt;&gt;"","unbar",""))</f>
        <v/>
      </c>
      <c r="O16" s="143"/>
      <c r="P16" s="89"/>
      <c r="Q16" s="147"/>
      <c r="R16" s="89"/>
      <c r="S16" s="89"/>
      <c r="T16" s="89"/>
      <c r="U16" s="156"/>
      <c r="V16" s="143"/>
      <c r="W16" s="143"/>
      <c r="X16" s="143"/>
      <c r="Y16" s="143"/>
      <c r="Z16" s="143"/>
      <c r="AA16" s="143"/>
    </row>
    <row r="17" spans="1:27" ht="18" customHeight="1" x14ac:dyDescent="0.2">
      <c r="A17" s="137" t="str">
        <f t="shared" si="1"/>
        <v/>
      </c>
      <c r="B17" s="138" t="str">
        <f>IF(D17=0,"",IF(D17&lt;&gt;"",Kataloge_Import!B16,""))</f>
        <v/>
      </c>
      <c r="C17" s="138" t="str">
        <f t="shared" si="0"/>
        <v/>
      </c>
      <c r="D17" s="157" t="str">
        <f>IFERROR(VLOOKUP(Kataloge_Import!A16,'Nachweis Miete_MNK'!$A$28:$AB$277,26,FALSE),"")</f>
        <v/>
      </c>
      <c r="E17" s="90"/>
      <c r="F17" s="90"/>
      <c r="G17" s="140"/>
      <c r="H17" s="140"/>
      <c r="I17" s="140"/>
      <c r="J17" s="144"/>
      <c r="K17" s="144"/>
      <c r="L17" s="139"/>
      <c r="M17" s="139"/>
      <c r="N17" s="146"/>
      <c r="O17" s="144" t="str">
        <f>IF(D17=0,"",IFERROR(VLOOKUP(Kataloge_Import!A16,'Nachweis Miete_MNK'!$A$28:$AB$277,7,FALSE),""))</f>
        <v/>
      </c>
      <c r="P17" s="139" t="str">
        <f>IF(D17=0,"",IFERROR(VLOOKUP(Kataloge_Import!A16,'Nachweis Miete_MNK'!$A$28:$AB$277,14,FALSE),""))</f>
        <v/>
      </c>
      <c r="Q17" s="148" t="str">
        <f>IF(D17=0,"",IFERROR(VLOOKUP(Kataloge_Import!A16,'Nachweis Miete_MNK'!$A$28:$AB$277,8,FALSE),""))</f>
        <v/>
      </c>
      <c r="R17" s="139" t="str">
        <f>IF(D17=0,"",IFERROR(VLOOKUP(Kataloge_Import!A16,'Nachweis Miete_MNK'!$A$28:$AB$277,27,FALSE),""))</f>
        <v/>
      </c>
      <c r="S17" s="139" t="str">
        <f>IF(D17=0,"",IFERROR(VLOOKUP(Kataloge_Import!A16,'Nachweis Miete_MNK'!$A$28:$AB$277,18,FALSE),""))</f>
        <v/>
      </c>
      <c r="T17" s="139" t="str">
        <f>IF(D17=0,"",IFERROR(VLOOKUP(Kataloge_Import!A16,'Nachweis Miete_MNK'!$A$28:$AB$277,20,FALSE),""))</f>
        <v/>
      </c>
      <c r="U17" s="157" t="str">
        <f>IF(D17=0,"",IFERROR(VLOOKUP(Kataloge_Import!A16,'Nachweis Miete_MNK'!$A$28:$AB$277,25,FALSE),""))</f>
        <v/>
      </c>
      <c r="V17" s="144" t="str">
        <f>IF(AND($B17&lt;&gt;"",HHJ=Kataloge!S$1),CONCATENATE($U17,"_","Mietneben- bzw. Betriebsausgaben"),"")</f>
        <v/>
      </c>
      <c r="W17" s="144" t="str">
        <f>IF(AND($B17&lt;&gt;"",HHJ=Kataloge!T$1),CONCATENATE($U17,"_","Mietneben- bzw. Betriebsausgaben"),"")</f>
        <v/>
      </c>
      <c r="X17" s="144" t="str">
        <f>IF(AND($B17&lt;&gt;"",HHJ=Kataloge!U$1),CONCATENATE($U17,"_","Mietneben- bzw. Betriebsausgaben"),"")</f>
        <v/>
      </c>
      <c r="Y17" s="144" t="str">
        <f>IF(AND($B17&lt;&gt;"",HHJ=Kataloge!V$1),CONCATENATE($U17,"_","Mietneben- bzw. Betriebsausgaben"),"")</f>
        <v/>
      </c>
      <c r="Z17" s="144" t="str">
        <f>IF(AND($B17&lt;&gt;"",HHJ=Kataloge!W$1),CONCATENATE($U17,"_","Mietneben- bzw. Betriebsausgaben"),"")</f>
        <v/>
      </c>
      <c r="AA17" s="144" t="str">
        <f>IF(AND($B17&lt;&gt;"",HHJ=Kataloge!X$1),CONCATENATE($U17,"_","Mietneben- bzw. Betriebsausgaben"),"")</f>
        <v/>
      </c>
    </row>
    <row r="18" spans="1:27" ht="18" customHeight="1" x14ac:dyDescent="0.2">
      <c r="A18" s="86" t="str">
        <f t="shared" si="1"/>
        <v/>
      </c>
      <c r="B18" s="87" t="str">
        <f>IF(D18=0,"",IF(D18&lt;&gt;"",Kataloge_Import!B17,""))</f>
        <v/>
      </c>
      <c r="C18" s="87" t="str">
        <f t="shared" si="0"/>
        <v/>
      </c>
      <c r="D18" s="156" t="str">
        <f>IFERROR(VLOOKUP(Kataloge_Import!A17,'Nachweis Miete_MNK'!$A$28:$AB$277,23,FALSE),"")</f>
        <v/>
      </c>
      <c r="E18" s="90"/>
      <c r="F18" s="90"/>
      <c r="G18" s="88" t="str">
        <f>IF(D18=0,"",IFERROR(VLOOKUP(Kataloge_Import!A17,'Nachweis Miete_MNK'!$A$28:$AB$277,2,FALSE),""))</f>
        <v/>
      </c>
      <c r="H18" s="88" t="str">
        <f>IF(D18=0,"",IFERROR(VLOOKUP(Kataloge_Import!A17,'Nachweis Miete_MNK'!$A$28:$AB$277,3,FALSE),""))</f>
        <v/>
      </c>
      <c r="I18" s="88" t="str">
        <f>IF(D18=0,"",IFERROR(VLOOKUP(Kataloge_Import!A17,'Nachweis Miete_MNK'!$A$28:$AB$277,4,FALSE),""))</f>
        <v/>
      </c>
      <c r="J18" s="143" t="str">
        <f>IF(D18=0,"",IFERROR(VLOOKUP(Kataloge_Import!A17,'Nachweis Miete_MNK'!$A$28:$AB$277,5,FALSE),""))</f>
        <v/>
      </c>
      <c r="K18" s="143" t="str">
        <f>IF(D18=0,"",IFERROR(VLOOKUP(Kataloge_Import!A17,'Nachweis Miete_MNK'!$A$28:$AB$277,6,FALSE),""))</f>
        <v/>
      </c>
      <c r="L18" s="89" t="str">
        <f>IF(D18=0,"",IFERROR(VLOOKUP(Kataloge_Import!A17,'Nachweis Miete_MNK'!$A$28:$AB$277,9,FALSE),""))</f>
        <v/>
      </c>
      <c r="M18" s="89" t="str">
        <f>IF(D18=0,"",IFERROR(VLOOKUP(Kataloge_Import!A17,'Nachweis Miete_MNK'!$A$28:$AB$277,28,FALSE),""))</f>
        <v/>
      </c>
      <c r="N18" s="145" t="str">
        <f t="shared" ref="N18" si="9">IF(D18=0,"",IF(D18&lt;&gt;"","unbar",""))</f>
        <v/>
      </c>
      <c r="O18" s="143"/>
      <c r="P18" s="89"/>
      <c r="Q18" s="147"/>
      <c r="R18" s="89"/>
      <c r="S18" s="89"/>
      <c r="T18" s="89"/>
      <c r="U18" s="156"/>
      <c r="V18" s="143"/>
      <c r="W18" s="143"/>
      <c r="X18" s="143"/>
      <c r="Y18" s="143"/>
      <c r="Z18" s="143"/>
      <c r="AA18" s="143"/>
    </row>
    <row r="19" spans="1:27" ht="18" customHeight="1" x14ac:dyDescent="0.2">
      <c r="A19" s="137" t="str">
        <f t="shared" si="1"/>
        <v/>
      </c>
      <c r="B19" s="138" t="str">
        <f>IF(D19=0,"",IF(D19&lt;&gt;"",Kataloge_Import!B18,""))</f>
        <v/>
      </c>
      <c r="C19" s="138" t="str">
        <f t="shared" si="0"/>
        <v/>
      </c>
      <c r="D19" s="157" t="str">
        <f>IFERROR(VLOOKUP(Kataloge_Import!A18,'Nachweis Miete_MNK'!$A$28:$AB$277,26,FALSE),"")</f>
        <v/>
      </c>
      <c r="E19" s="90"/>
      <c r="F19" s="90"/>
      <c r="G19" s="140"/>
      <c r="H19" s="140"/>
      <c r="I19" s="140"/>
      <c r="J19" s="144"/>
      <c r="K19" s="144"/>
      <c r="L19" s="139"/>
      <c r="M19" s="139"/>
      <c r="N19" s="146"/>
      <c r="O19" s="144" t="str">
        <f>IF(D19=0,"",IFERROR(VLOOKUP(Kataloge_Import!A18,'Nachweis Miete_MNK'!$A$28:$AB$277,7,FALSE),""))</f>
        <v/>
      </c>
      <c r="P19" s="139" t="str">
        <f>IF(D19=0,"",IFERROR(VLOOKUP(Kataloge_Import!A18,'Nachweis Miete_MNK'!$A$28:$AB$277,14,FALSE),""))</f>
        <v/>
      </c>
      <c r="Q19" s="148" t="str">
        <f>IF(D19=0,"",IFERROR(VLOOKUP(Kataloge_Import!A18,'Nachweis Miete_MNK'!$A$28:$AB$277,8,FALSE),""))</f>
        <v/>
      </c>
      <c r="R19" s="139" t="str">
        <f>IF(D19=0,"",IFERROR(VLOOKUP(Kataloge_Import!A18,'Nachweis Miete_MNK'!$A$28:$AB$277,27,FALSE),""))</f>
        <v/>
      </c>
      <c r="S19" s="139" t="str">
        <f>IF(D19=0,"",IFERROR(VLOOKUP(Kataloge_Import!A18,'Nachweis Miete_MNK'!$A$28:$AB$277,18,FALSE),""))</f>
        <v/>
      </c>
      <c r="T19" s="139" t="str">
        <f>IF(D19=0,"",IFERROR(VLOOKUP(Kataloge_Import!A18,'Nachweis Miete_MNK'!$A$28:$AB$277,20,FALSE),""))</f>
        <v/>
      </c>
      <c r="U19" s="157" t="str">
        <f>IF(D19=0,"",IFERROR(VLOOKUP(Kataloge_Import!A18,'Nachweis Miete_MNK'!$A$28:$AB$277,25,FALSE),""))</f>
        <v/>
      </c>
      <c r="V19" s="144" t="str">
        <f>IF(AND($B19&lt;&gt;"",HHJ=Kataloge!S$1),CONCATENATE($U19,"_","Mietneben- bzw. Betriebsausgaben"),"")</f>
        <v/>
      </c>
      <c r="W19" s="144" t="str">
        <f>IF(AND($B19&lt;&gt;"",HHJ=Kataloge!T$1),CONCATENATE($U19,"_","Mietneben- bzw. Betriebsausgaben"),"")</f>
        <v/>
      </c>
      <c r="X19" s="144" t="str">
        <f>IF(AND($B19&lt;&gt;"",HHJ=Kataloge!U$1),CONCATENATE($U19,"_","Mietneben- bzw. Betriebsausgaben"),"")</f>
        <v/>
      </c>
      <c r="Y19" s="144" t="str">
        <f>IF(AND($B19&lt;&gt;"",HHJ=Kataloge!V$1),CONCATENATE($U19,"_","Mietneben- bzw. Betriebsausgaben"),"")</f>
        <v/>
      </c>
      <c r="Z19" s="144" t="str">
        <f>IF(AND($B19&lt;&gt;"",HHJ=Kataloge!W$1),CONCATENATE($U19,"_","Mietneben- bzw. Betriebsausgaben"),"")</f>
        <v/>
      </c>
      <c r="AA19" s="144" t="str">
        <f>IF(AND($B19&lt;&gt;"",HHJ=Kataloge!X$1),CONCATENATE($U19,"_","Mietneben- bzw. Betriebsausgaben"),"")</f>
        <v/>
      </c>
    </row>
    <row r="20" spans="1:27" ht="18" customHeight="1" x14ac:dyDescent="0.2">
      <c r="A20" s="86" t="str">
        <f t="shared" si="1"/>
        <v/>
      </c>
      <c r="B20" s="87" t="str">
        <f>IF(D20=0,"",IF(D20&lt;&gt;"",Kataloge_Import!B19,""))</f>
        <v/>
      </c>
      <c r="C20" s="87" t="str">
        <f t="shared" si="0"/>
        <v/>
      </c>
      <c r="D20" s="156" t="str">
        <f>IFERROR(VLOOKUP(Kataloge_Import!A19,'Nachweis Miete_MNK'!$A$28:$AB$277,23,FALSE),"")</f>
        <v/>
      </c>
      <c r="E20" s="90"/>
      <c r="F20" s="90"/>
      <c r="G20" s="88" t="str">
        <f>IF(D20=0,"",IFERROR(VLOOKUP(Kataloge_Import!A19,'Nachweis Miete_MNK'!$A$28:$AB$277,2,FALSE),""))</f>
        <v/>
      </c>
      <c r="H20" s="88" t="str">
        <f>IF(D20=0,"",IFERROR(VLOOKUP(Kataloge_Import!A19,'Nachweis Miete_MNK'!$A$28:$AB$277,3,FALSE),""))</f>
        <v/>
      </c>
      <c r="I20" s="88" t="str">
        <f>IF(D20=0,"",IFERROR(VLOOKUP(Kataloge_Import!A19,'Nachweis Miete_MNK'!$A$28:$AB$277,4,FALSE),""))</f>
        <v/>
      </c>
      <c r="J20" s="143" t="str">
        <f>IF(D20=0,"",IFERROR(VLOOKUP(Kataloge_Import!A19,'Nachweis Miete_MNK'!$A$28:$AB$277,5,FALSE),""))</f>
        <v/>
      </c>
      <c r="K20" s="143" t="str">
        <f>IF(D20=0,"",IFERROR(VLOOKUP(Kataloge_Import!A19,'Nachweis Miete_MNK'!$A$28:$AB$277,6,FALSE),""))</f>
        <v/>
      </c>
      <c r="L20" s="89" t="str">
        <f>IF(D20=0,"",IFERROR(VLOOKUP(Kataloge_Import!A19,'Nachweis Miete_MNK'!$A$28:$AB$277,9,FALSE),""))</f>
        <v/>
      </c>
      <c r="M20" s="89" t="str">
        <f>IF(D20=0,"",IFERROR(VLOOKUP(Kataloge_Import!A19,'Nachweis Miete_MNK'!$A$28:$AB$277,28,FALSE),""))</f>
        <v/>
      </c>
      <c r="N20" s="145" t="str">
        <f t="shared" ref="N20" si="10">IF(D20=0,"",IF(D20&lt;&gt;"","unbar",""))</f>
        <v/>
      </c>
      <c r="O20" s="143"/>
      <c r="P20" s="89"/>
      <c r="Q20" s="147"/>
      <c r="R20" s="89"/>
      <c r="S20" s="89"/>
      <c r="T20" s="89"/>
      <c r="U20" s="156"/>
      <c r="V20" s="143"/>
      <c r="W20" s="143"/>
      <c r="X20" s="143"/>
      <c r="Y20" s="143"/>
      <c r="Z20" s="143"/>
      <c r="AA20" s="143"/>
    </row>
    <row r="21" spans="1:27" ht="18" customHeight="1" x14ac:dyDescent="0.2">
      <c r="A21" s="137" t="str">
        <f t="shared" si="1"/>
        <v/>
      </c>
      <c r="B21" s="138" t="str">
        <f>IF(D21=0,"",IF(D21&lt;&gt;"",Kataloge_Import!B20,""))</f>
        <v/>
      </c>
      <c r="C21" s="138" t="str">
        <f t="shared" si="0"/>
        <v/>
      </c>
      <c r="D21" s="157" t="str">
        <f>IFERROR(VLOOKUP(Kataloge_Import!A20,'Nachweis Miete_MNK'!$A$28:$AB$277,26,FALSE),"")</f>
        <v/>
      </c>
      <c r="E21" s="90"/>
      <c r="F21" s="90"/>
      <c r="G21" s="140"/>
      <c r="H21" s="140"/>
      <c r="I21" s="140"/>
      <c r="J21" s="144"/>
      <c r="K21" s="144"/>
      <c r="L21" s="139"/>
      <c r="M21" s="139"/>
      <c r="N21" s="146"/>
      <c r="O21" s="144" t="str">
        <f>IF(D21=0,"",IFERROR(VLOOKUP(Kataloge_Import!A20,'Nachweis Miete_MNK'!$A$28:$AB$277,7,FALSE),""))</f>
        <v/>
      </c>
      <c r="P21" s="139" t="str">
        <f>IF(D21=0,"",IFERROR(VLOOKUP(Kataloge_Import!A20,'Nachweis Miete_MNK'!$A$28:$AB$277,14,FALSE),""))</f>
        <v/>
      </c>
      <c r="Q21" s="148" t="str">
        <f>IF(D21=0,"",IFERROR(VLOOKUP(Kataloge_Import!A20,'Nachweis Miete_MNK'!$A$28:$AB$277,8,FALSE),""))</f>
        <v/>
      </c>
      <c r="R21" s="139" t="str">
        <f>IF(D21=0,"",IFERROR(VLOOKUP(Kataloge_Import!A20,'Nachweis Miete_MNK'!$A$28:$AB$277,27,FALSE),""))</f>
        <v/>
      </c>
      <c r="S21" s="139" t="str">
        <f>IF(D21=0,"",IFERROR(VLOOKUP(Kataloge_Import!A20,'Nachweis Miete_MNK'!$A$28:$AB$277,18,FALSE),""))</f>
        <v/>
      </c>
      <c r="T21" s="139" t="str">
        <f>IF(D21=0,"",IFERROR(VLOOKUP(Kataloge_Import!A20,'Nachweis Miete_MNK'!$A$28:$AB$277,20,FALSE),""))</f>
        <v/>
      </c>
      <c r="U21" s="157" t="str">
        <f>IF(D21=0,"",IFERROR(VLOOKUP(Kataloge_Import!A20,'Nachweis Miete_MNK'!$A$28:$AB$277,25,FALSE),""))</f>
        <v/>
      </c>
      <c r="V21" s="144" t="str">
        <f>IF(AND($B21&lt;&gt;"",HHJ=Kataloge!S$1),CONCATENATE($U21,"_","Mietneben- bzw. Betriebsausgaben"),"")</f>
        <v/>
      </c>
      <c r="W21" s="144" t="str">
        <f>IF(AND($B21&lt;&gt;"",HHJ=Kataloge!T$1),CONCATENATE($U21,"_","Mietneben- bzw. Betriebsausgaben"),"")</f>
        <v/>
      </c>
      <c r="X21" s="144" t="str">
        <f>IF(AND($B21&lt;&gt;"",HHJ=Kataloge!U$1),CONCATENATE($U21,"_","Mietneben- bzw. Betriebsausgaben"),"")</f>
        <v/>
      </c>
      <c r="Y21" s="144" t="str">
        <f>IF(AND($B21&lt;&gt;"",HHJ=Kataloge!V$1),CONCATENATE($U21,"_","Mietneben- bzw. Betriebsausgaben"),"")</f>
        <v/>
      </c>
      <c r="Z21" s="144" t="str">
        <f>IF(AND($B21&lt;&gt;"",HHJ=Kataloge!W$1),CONCATENATE($U21,"_","Mietneben- bzw. Betriebsausgaben"),"")</f>
        <v/>
      </c>
      <c r="AA21" s="144" t="str">
        <f>IF(AND($B21&lt;&gt;"",HHJ=Kataloge!X$1),CONCATENATE($U21,"_","Mietneben- bzw. Betriebsausgaben"),"")</f>
        <v/>
      </c>
    </row>
    <row r="22" spans="1:27" ht="18" customHeight="1" x14ac:dyDescent="0.2">
      <c r="A22" s="86" t="str">
        <f t="shared" si="1"/>
        <v/>
      </c>
      <c r="B22" s="87" t="str">
        <f>IF(D22=0,"",IF(D22&lt;&gt;"",Kataloge_Import!B21,""))</f>
        <v/>
      </c>
      <c r="C22" s="87" t="str">
        <f t="shared" si="0"/>
        <v/>
      </c>
      <c r="D22" s="156" t="str">
        <f>IFERROR(VLOOKUP(Kataloge_Import!A21,'Nachweis Miete_MNK'!$A$28:$AB$277,23,FALSE),"")</f>
        <v/>
      </c>
      <c r="E22" s="90"/>
      <c r="F22" s="90"/>
      <c r="G22" s="88" t="str">
        <f>IF(D22=0,"",IFERROR(VLOOKUP(Kataloge_Import!A21,'Nachweis Miete_MNK'!$A$28:$AB$277,2,FALSE),""))</f>
        <v/>
      </c>
      <c r="H22" s="88" t="str">
        <f>IF(D22=0,"",IFERROR(VLOOKUP(Kataloge_Import!A21,'Nachweis Miete_MNK'!$A$28:$AB$277,3,FALSE),""))</f>
        <v/>
      </c>
      <c r="I22" s="88" t="str">
        <f>IF(D22=0,"",IFERROR(VLOOKUP(Kataloge_Import!A21,'Nachweis Miete_MNK'!$A$28:$AB$277,4,FALSE),""))</f>
        <v/>
      </c>
      <c r="J22" s="143" t="str">
        <f>IF(D22=0,"",IFERROR(VLOOKUP(Kataloge_Import!A21,'Nachweis Miete_MNK'!$A$28:$AB$277,5,FALSE),""))</f>
        <v/>
      </c>
      <c r="K22" s="143" t="str">
        <f>IF(D22=0,"",IFERROR(VLOOKUP(Kataloge_Import!A21,'Nachweis Miete_MNK'!$A$28:$AB$277,6,FALSE),""))</f>
        <v/>
      </c>
      <c r="L22" s="89" t="str">
        <f>IF(D22=0,"",IFERROR(VLOOKUP(Kataloge_Import!A21,'Nachweis Miete_MNK'!$A$28:$AB$277,9,FALSE),""))</f>
        <v/>
      </c>
      <c r="M22" s="89" t="str">
        <f>IF(D22=0,"",IFERROR(VLOOKUP(Kataloge_Import!A21,'Nachweis Miete_MNK'!$A$28:$AB$277,28,FALSE),""))</f>
        <v/>
      </c>
      <c r="N22" s="145" t="str">
        <f t="shared" ref="N22" si="11">IF(D22=0,"",IF(D22&lt;&gt;"","unbar",""))</f>
        <v/>
      </c>
      <c r="O22" s="143"/>
      <c r="P22" s="89"/>
      <c r="Q22" s="147"/>
      <c r="R22" s="89"/>
      <c r="S22" s="89"/>
      <c r="T22" s="89"/>
      <c r="U22" s="156"/>
      <c r="V22" s="143"/>
      <c r="W22" s="143"/>
      <c r="X22" s="143"/>
      <c r="Y22" s="143"/>
      <c r="Z22" s="143"/>
      <c r="AA22" s="143"/>
    </row>
    <row r="23" spans="1:27" ht="18" customHeight="1" x14ac:dyDescent="0.2">
      <c r="A23" s="137" t="str">
        <f t="shared" si="1"/>
        <v/>
      </c>
      <c r="B23" s="138" t="str">
        <f>IF(D23=0,"",IF(D23&lt;&gt;"",Kataloge_Import!B22,""))</f>
        <v/>
      </c>
      <c r="C23" s="138" t="str">
        <f t="shared" si="0"/>
        <v/>
      </c>
      <c r="D23" s="157" t="str">
        <f>IFERROR(VLOOKUP(Kataloge_Import!A22,'Nachweis Miete_MNK'!$A$28:$AB$277,26,FALSE),"")</f>
        <v/>
      </c>
      <c r="E23" s="90"/>
      <c r="F23" s="90"/>
      <c r="G23" s="140"/>
      <c r="H23" s="140"/>
      <c r="I23" s="140"/>
      <c r="J23" s="144"/>
      <c r="K23" s="144"/>
      <c r="L23" s="139"/>
      <c r="M23" s="139"/>
      <c r="N23" s="146"/>
      <c r="O23" s="144" t="str">
        <f>IF(D23=0,"",IFERROR(VLOOKUP(Kataloge_Import!A22,'Nachweis Miete_MNK'!$A$28:$AB$277,7,FALSE),""))</f>
        <v/>
      </c>
      <c r="P23" s="139" t="str">
        <f>IF(D23=0,"",IFERROR(VLOOKUP(Kataloge_Import!A22,'Nachweis Miete_MNK'!$A$28:$AB$277,14,FALSE),""))</f>
        <v/>
      </c>
      <c r="Q23" s="148" t="str">
        <f>IF(D23=0,"",IFERROR(VLOOKUP(Kataloge_Import!A22,'Nachweis Miete_MNK'!$A$28:$AB$277,8,FALSE),""))</f>
        <v/>
      </c>
      <c r="R23" s="139" t="str">
        <f>IF(D23=0,"",IFERROR(VLOOKUP(Kataloge_Import!A22,'Nachweis Miete_MNK'!$A$28:$AB$277,27,FALSE),""))</f>
        <v/>
      </c>
      <c r="S23" s="139" t="str">
        <f>IF(D23=0,"",IFERROR(VLOOKUP(Kataloge_Import!A22,'Nachweis Miete_MNK'!$A$28:$AB$277,18,FALSE),""))</f>
        <v/>
      </c>
      <c r="T23" s="139" t="str">
        <f>IF(D23=0,"",IFERROR(VLOOKUP(Kataloge_Import!A22,'Nachweis Miete_MNK'!$A$28:$AB$277,20,FALSE),""))</f>
        <v/>
      </c>
      <c r="U23" s="157" t="str">
        <f>IF(D23=0,"",IFERROR(VLOOKUP(Kataloge_Import!A22,'Nachweis Miete_MNK'!$A$28:$AB$277,25,FALSE),""))</f>
        <v/>
      </c>
      <c r="V23" s="144" t="str">
        <f>IF(AND($B23&lt;&gt;"",HHJ=Kataloge!S$1),CONCATENATE($U23,"_","Mietneben- bzw. Betriebsausgaben"),"")</f>
        <v/>
      </c>
      <c r="W23" s="144" t="str">
        <f>IF(AND($B23&lt;&gt;"",HHJ=Kataloge!T$1),CONCATENATE($U23,"_","Mietneben- bzw. Betriebsausgaben"),"")</f>
        <v/>
      </c>
      <c r="X23" s="144" t="str">
        <f>IF(AND($B23&lt;&gt;"",HHJ=Kataloge!U$1),CONCATENATE($U23,"_","Mietneben- bzw. Betriebsausgaben"),"")</f>
        <v/>
      </c>
      <c r="Y23" s="144" t="str">
        <f>IF(AND($B23&lt;&gt;"",HHJ=Kataloge!V$1),CONCATENATE($U23,"_","Mietneben- bzw. Betriebsausgaben"),"")</f>
        <v/>
      </c>
      <c r="Z23" s="144" t="str">
        <f>IF(AND($B23&lt;&gt;"",HHJ=Kataloge!W$1),CONCATENATE($U23,"_","Mietneben- bzw. Betriebsausgaben"),"")</f>
        <v/>
      </c>
      <c r="AA23" s="144" t="str">
        <f>IF(AND($B23&lt;&gt;"",HHJ=Kataloge!X$1),CONCATENATE($U23,"_","Mietneben- bzw. Betriebsausgaben"),"")</f>
        <v/>
      </c>
    </row>
    <row r="24" spans="1:27" ht="18" customHeight="1" x14ac:dyDescent="0.2">
      <c r="A24" s="86" t="str">
        <f t="shared" si="1"/>
        <v/>
      </c>
      <c r="B24" s="87" t="str">
        <f>IF(D24=0,"",IF(D24&lt;&gt;"",Kataloge_Import!B23,""))</f>
        <v/>
      </c>
      <c r="C24" s="87" t="str">
        <f t="shared" si="0"/>
        <v/>
      </c>
      <c r="D24" s="156" t="str">
        <f>IFERROR(VLOOKUP(Kataloge_Import!A23,'Nachweis Miete_MNK'!$A$28:$AB$277,23,FALSE),"")</f>
        <v/>
      </c>
      <c r="E24" s="90"/>
      <c r="F24" s="90"/>
      <c r="G24" s="88" t="str">
        <f>IF(D24=0,"",IFERROR(VLOOKUP(Kataloge_Import!A23,'Nachweis Miete_MNK'!$A$28:$AB$277,2,FALSE),""))</f>
        <v/>
      </c>
      <c r="H24" s="88" t="str">
        <f>IF(D24=0,"",IFERROR(VLOOKUP(Kataloge_Import!A23,'Nachweis Miete_MNK'!$A$28:$AB$277,3,FALSE),""))</f>
        <v/>
      </c>
      <c r="I24" s="88" t="str">
        <f>IF(D24=0,"",IFERROR(VLOOKUP(Kataloge_Import!A23,'Nachweis Miete_MNK'!$A$28:$AB$277,4,FALSE),""))</f>
        <v/>
      </c>
      <c r="J24" s="143" t="str">
        <f>IF(D24=0,"",IFERROR(VLOOKUP(Kataloge_Import!A23,'Nachweis Miete_MNK'!$A$28:$AB$277,5,FALSE),""))</f>
        <v/>
      </c>
      <c r="K24" s="143" t="str">
        <f>IF(D24=0,"",IFERROR(VLOOKUP(Kataloge_Import!A23,'Nachweis Miete_MNK'!$A$28:$AB$277,6,FALSE),""))</f>
        <v/>
      </c>
      <c r="L24" s="89" t="str">
        <f>IF(D24=0,"",IFERROR(VLOOKUP(Kataloge_Import!A23,'Nachweis Miete_MNK'!$A$28:$AB$277,9,FALSE),""))</f>
        <v/>
      </c>
      <c r="M24" s="89" t="str">
        <f>IF(D24=0,"",IFERROR(VLOOKUP(Kataloge_Import!A23,'Nachweis Miete_MNK'!$A$28:$AB$277,28,FALSE),""))</f>
        <v/>
      </c>
      <c r="N24" s="145" t="str">
        <f t="shared" ref="N24" si="12">IF(D24=0,"",IF(D24&lt;&gt;"","unbar",""))</f>
        <v/>
      </c>
      <c r="O24" s="143"/>
      <c r="P24" s="89"/>
      <c r="Q24" s="147"/>
      <c r="R24" s="89"/>
      <c r="S24" s="89"/>
      <c r="T24" s="89"/>
      <c r="U24" s="156"/>
      <c r="V24" s="143"/>
      <c r="W24" s="143"/>
      <c r="X24" s="143"/>
      <c r="Y24" s="143"/>
      <c r="Z24" s="143"/>
      <c r="AA24" s="143"/>
    </row>
    <row r="25" spans="1:27" ht="18" customHeight="1" x14ac:dyDescent="0.2">
      <c r="A25" s="137" t="str">
        <f t="shared" si="1"/>
        <v/>
      </c>
      <c r="B25" s="138" t="str">
        <f>IF(D25=0,"",IF(D25&lt;&gt;"",Kataloge_Import!B24,""))</f>
        <v/>
      </c>
      <c r="C25" s="138" t="str">
        <f t="shared" si="0"/>
        <v/>
      </c>
      <c r="D25" s="157" t="str">
        <f>IFERROR(VLOOKUP(Kataloge_Import!A24,'Nachweis Miete_MNK'!$A$28:$AB$277,26,FALSE),"")</f>
        <v/>
      </c>
      <c r="E25" s="90"/>
      <c r="F25" s="90"/>
      <c r="G25" s="140"/>
      <c r="H25" s="140"/>
      <c r="I25" s="140"/>
      <c r="J25" s="144"/>
      <c r="K25" s="144"/>
      <c r="L25" s="139"/>
      <c r="M25" s="139"/>
      <c r="N25" s="146"/>
      <c r="O25" s="144" t="str">
        <f>IF(D25=0,"",IFERROR(VLOOKUP(Kataloge_Import!A24,'Nachweis Miete_MNK'!$A$28:$AB$277,7,FALSE),""))</f>
        <v/>
      </c>
      <c r="P25" s="139" t="str">
        <f>IF(D25=0,"",IFERROR(VLOOKUP(Kataloge_Import!A24,'Nachweis Miete_MNK'!$A$28:$AB$277,14,FALSE),""))</f>
        <v/>
      </c>
      <c r="Q25" s="148" t="str">
        <f>IF(D25=0,"",IFERROR(VLOOKUP(Kataloge_Import!A24,'Nachweis Miete_MNK'!$A$28:$AB$277,8,FALSE),""))</f>
        <v/>
      </c>
      <c r="R25" s="139" t="str">
        <f>IF(D25=0,"",IFERROR(VLOOKUP(Kataloge_Import!A24,'Nachweis Miete_MNK'!$A$28:$AB$277,27,FALSE),""))</f>
        <v/>
      </c>
      <c r="S25" s="139" t="str">
        <f>IF(D25=0,"",IFERROR(VLOOKUP(Kataloge_Import!A24,'Nachweis Miete_MNK'!$A$28:$AB$277,18,FALSE),""))</f>
        <v/>
      </c>
      <c r="T25" s="139" t="str">
        <f>IF(D25=0,"",IFERROR(VLOOKUP(Kataloge_Import!A24,'Nachweis Miete_MNK'!$A$28:$AB$277,20,FALSE),""))</f>
        <v/>
      </c>
      <c r="U25" s="157" t="str">
        <f>IF(D25=0,"",IFERROR(VLOOKUP(Kataloge_Import!A24,'Nachweis Miete_MNK'!$A$28:$AB$277,25,FALSE),""))</f>
        <v/>
      </c>
      <c r="V25" s="144" t="str">
        <f>IF(AND($B25&lt;&gt;"",HHJ=Kataloge!S$1),CONCATENATE($U25,"_","Mietneben- bzw. Betriebsausgaben"),"")</f>
        <v/>
      </c>
      <c r="W25" s="144" t="str">
        <f>IF(AND($B25&lt;&gt;"",HHJ=Kataloge!T$1),CONCATENATE($U25,"_","Mietneben- bzw. Betriebsausgaben"),"")</f>
        <v/>
      </c>
      <c r="X25" s="144" t="str">
        <f>IF(AND($B25&lt;&gt;"",HHJ=Kataloge!U$1),CONCATENATE($U25,"_","Mietneben- bzw. Betriebsausgaben"),"")</f>
        <v/>
      </c>
      <c r="Y25" s="144" t="str">
        <f>IF(AND($B25&lt;&gt;"",HHJ=Kataloge!V$1),CONCATENATE($U25,"_","Mietneben- bzw. Betriebsausgaben"),"")</f>
        <v/>
      </c>
      <c r="Z25" s="144" t="str">
        <f>IF(AND($B25&lt;&gt;"",HHJ=Kataloge!W$1),CONCATENATE($U25,"_","Mietneben- bzw. Betriebsausgaben"),"")</f>
        <v/>
      </c>
      <c r="AA25" s="144" t="str">
        <f>IF(AND($B25&lt;&gt;"",HHJ=Kataloge!X$1),CONCATENATE($U25,"_","Mietneben- bzw. Betriebsausgaben"),"")</f>
        <v/>
      </c>
    </row>
    <row r="26" spans="1:27" ht="18" customHeight="1" x14ac:dyDescent="0.2">
      <c r="A26" s="86" t="str">
        <f t="shared" si="1"/>
        <v/>
      </c>
      <c r="B26" s="87" t="str">
        <f>IF(D26=0,"",IF(D26&lt;&gt;"",Kataloge_Import!B25,""))</f>
        <v/>
      </c>
      <c r="C26" s="87" t="str">
        <f t="shared" si="0"/>
        <v/>
      </c>
      <c r="D26" s="156" t="str">
        <f>IFERROR(VLOOKUP(Kataloge_Import!A25,'Nachweis Miete_MNK'!$A$28:$AB$277,23,FALSE),"")</f>
        <v/>
      </c>
      <c r="E26" s="90"/>
      <c r="F26" s="90"/>
      <c r="G26" s="88" t="str">
        <f>IF(D26=0,"",IFERROR(VLOOKUP(Kataloge_Import!A25,'Nachweis Miete_MNK'!$A$28:$AB$277,2,FALSE),""))</f>
        <v/>
      </c>
      <c r="H26" s="88" t="str">
        <f>IF(D26=0,"",IFERROR(VLOOKUP(Kataloge_Import!A25,'Nachweis Miete_MNK'!$A$28:$AB$277,3,FALSE),""))</f>
        <v/>
      </c>
      <c r="I26" s="88" t="str">
        <f>IF(D26=0,"",IFERROR(VLOOKUP(Kataloge_Import!A25,'Nachweis Miete_MNK'!$A$28:$AB$277,4,FALSE),""))</f>
        <v/>
      </c>
      <c r="J26" s="143" t="str">
        <f>IF(D26=0,"",IFERROR(VLOOKUP(Kataloge_Import!A25,'Nachweis Miete_MNK'!$A$28:$AB$277,5,FALSE),""))</f>
        <v/>
      </c>
      <c r="K26" s="143" t="str">
        <f>IF(D26=0,"",IFERROR(VLOOKUP(Kataloge_Import!A25,'Nachweis Miete_MNK'!$A$28:$AB$277,6,FALSE),""))</f>
        <v/>
      </c>
      <c r="L26" s="89" t="str">
        <f>IF(D26=0,"",IFERROR(VLOOKUP(Kataloge_Import!A25,'Nachweis Miete_MNK'!$A$28:$AB$277,9,FALSE),""))</f>
        <v/>
      </c>
      <c r="M26" s="89" t="str">
        <f>IF(D26=0,"",IFERROR(VLOOKUP(Kataloge_Import!A25,'Nachweis Miete_MNK'!$A$28:$AB$277,28,FALSE),""))</f>
        <v/>
      </c>
      <c r="N26" s="145" t="str">
        <f t="shared" ref="N26" si="13">IF(D26=0,"",IF(D26&lt;&gt;"","unbar",""))</f>
        <v/>
      </c>
      <c r="O26" s="143"/>
      <c r="P26" s="89"/>
      <c r="Q26" s="147"/>
      <c r="R26" s="89"/>
      <c r="S26" s="89"/>
      <c r="T26" s="89"/>
      <c r="U26" s="156"/>
      <c r="V26" s="143"/>
      <c r="W26" s="143"/>
      <c r="X26" s="143"/>
      <c r="Y26" s="143"/>
      <c r="Z26" s="143"/>
      <c r="AA26" s="143"/>
    </row>
    <row r="27" spans="1:27" ht="18" customHeight="1" x14ac:dyDescent="0.2">
      <c r="A27" s="137" t="str">
        <f t="shared" si="1"/>
        <v/>
      </c>
      <c r="B27" s="138" t="str">
        <f>IF(D27=0,"",IF(D27&lt;&gt;"",Kataloge_Import!B26,""))</f>
        <v/>
      </c>
      <c r="C27" s="138" t="str">
        <f t="shared" si="0"/>
        <v/>
      </c>
      <c r="D27" s="157" t="str">
        <f>IFERROR(VLOOKUP(Kataloge_Import!A26,'Nachweis Miete_MNK'!$A$28:$AB$277,26,FALSE),"")</f>
        <v/>
      </c>
      <c r="E27" s="90"/>
      <c r="F27" s="90"/>
      <c r="G27" s="140"/>
      <c r="H27" s="140"/>
      <c r="I27" s="140"/>
      <c r="J27" s="144"/>
      <c r="K27" s="144"/>
      <c r="L27" s="139"/>
      <c r="M27" s="139"/>
      <c r="N27" s="146"/>
      <c r="O27" s="144" t="str">
        <f>IF(D27=0,"",IFERROR(VLOOKUP(Kataloge_Import!A26,'Nachweis Miete_MNK'!$A$28:$AB$277,7,FALSE),""))</f>
        <v/>
      </c>
      <c r="P27" s="139" t="str">
        <f>IF(D27=0,"",IFERROR(VLOOKUP(Kataloge_Import!A26,'Nachweis Miete_MNK'!$A$28:$AB$277,14,FALSE),""))</f>
        <v/>
      </c>
      <c r="Q27" s="148" t="str">
        <f>IF(D27=0,"",IFERROR(VLOOKUP(Kataloge_Import!A26,'Nachweis Miete_MNK'!$A$28:$AB$277,8,FALSE),""))</f>
        <v/>
      </c>
      <c r="R27" s="139" t="str">
        <f>IF(D27=0,"",IFERROR(VLOOKUP(Kataloge_Import!A26,'Nachweis Miete_MNK'!$A$28:$AB$277,27,FALSE),""))</f>
        <v/>
      </c>
      <c r="S27" s="139" t="str">
        <f>IF(D27=0,"",IFERROR(VLOOKUP(Kataloge_Import!A26,'Nachweis Miete_MNK'!$A$28:$AB$277,18,FALSE),""))</f>
        <v/>
      </c>
      <c r="T27" s="139" t="str">
        <f>IF(D27=0,"",IFERROR(VLOOKUP(Kataloge_Import!A26,'Nachweis Miete_MNK'!$A$28:$AB$277,20,FALSE),""))</f>
        <v/>
      </c>
      <c r="U27" s="157" t="str">
        <f>IF(D27=0,"",IFERROR(VLOOKUP(Kataloge_Import!A26,'Nachweis Miete_MNK'!$A$28:$AB$277,25,FALSE),""))</f>
        <v/>
      </c>
      <c r="V27" s="144" t="str">
        <f>IF(AND($B27&lt;&gt;"",HHJ=Kataloge!S$1),CONCATENATE($U27,"_","Mietneben- bzw. Betriebsausgaben"),"")</f>
        <v/>
      </c>
      <c r="W27" s="144" t="str">
        <f>IF(AND($B27&lt;&gt;"",HHJ=Kataloge!T$1),CONCATENATE($U27,"_","Mietneben- bzw. Betriebsausgaben"),"")</f>
        <v/>
      </c>
      <c r="X27" s="144" t="str">
        <f>IF(AND($B27&lt;&gt;"",HHJ=Kataloge!U$1),CONCATENATE($U27,"_","Mietneben- bzw. Betriebsausgaben"),"")</f>
        <v/>
      </c>
      <c r="Y27" s="144" t="str">
        <f>IF(AND($B27&lt;&gt;"",HHJ=Kataloge!V$1),CONCATENATE($U27,"_","Mietneben- bzw. Betriebsausgaben"),"")</f>
        <v/>
      </c>
      <c r="Z27" s="144" t="str">
        <f>IF(AND($B27&lt;&gt;"",HHJ=Kataloge!W$1),CONCATENATE($U27,"_","Mietneben- bzw. Betriebsausgaben"),"")</f>
        <v/>
      </c>
      <c r="AA27" s="144" t="str">
        <f>IF(AND($B27&lt;&gt;"",HHJ=Kataloge!X$1),CONCATENATE($U27,"_","Mietneben- bzw. Betriebsausgaben"),"")</f>
        <v/>
      </c>
    </row>
    <row r="28" spans="1:27" ht="18" customHeight="1" x14ac:dyDescent="0.2">
      <c r="A28" s="86" t="str">
        <f t="shared" si="1"/>
        <v/>
      </c>
      <c r="B28" s="87" t="str">
        <f>IF(D28=0,"",IF(D28&lt;&gt;"",Kataloge_Import!B27,""))</f>
        <v/>
      </c>
      <c r="C28" s="87" t="str">
        <f t="shared" si="0"/>
        <v/>
      </c>
      <c r="D28" s="156" t="str">
        <f>IFERROR(VLOOKUP(Kataloge_Import!A27,'Nachweis Miete_MNK'!$A$28:$AB$277,23,FALSE),"")</f>
        <v/>
      </c>
      <c r="E28" s="90"/>
      <c r="F28" s="90"/>
      <c r="G28" s="88" t="str">
        <f>IF(D28=0,"",IFERROR(VLOOKUP(Kataloge_Import!A27,'Nachweis Miete_MNK'!$A$28:$AB$277,2,FALSE),""))</f>
        <v/>
      </c>
      <c r="H28" s="88" t="str">
        <f>IF(D28=0,"",IFERROR(VLOOKUP(Kataloge_Import!A27,'Nachweis Miete_MNK'!$A$28:$AB$277,3,FALSE),""))</f>
        <v/>
      </c>
      <c r="I28" s="88" t="str">
        <f>IF(D28=0,"",IFERROR(VLOOKUP(Kataloge_Import!A27,'Nachweis Miete_MNK'!$A$28:$AB$277,4,FALSE),""))</f>
        <v/>
      </c>
      <c r="J28" s="143" t="str">
        <f>IF(D28=0,"",IFERROR(VLOOKUP(Kataloge_Import!A27,'Nachweis Miete_MNK'!$A$28:$AB$277,5,FALSE),""))</f>
        <v/>
      </c>
      <c r="K28" s="143" t="str">
        <f>IF(D28=0,"",IFERROR(VLOOKUP(Kataloge_Import!A27,'Nachweis Miete_MNK'!$A$28:$AB$277,6,FALSE),""))</f>
        <v/>
      </c>
      <c r="L28" s="89" t="str">
        <f>IF(D28=0,"",IFERROR(VLOOKUP(Kataloge_Import!A27,'Nachweis Miete_MNK'!$A$28:$AB$277,9,FALSE),""))</f>
        <v/>
      </c>
      <c r="M28" s="89" t="str">
        <f>IF(D28=0,"",IFERROR(VLOOKUP(Kataloge_Import!A27,'Nachweis Miete_MNK'!$A$28:$AB$277,28,FALSE),""))</f>
        <v/>
      </c>
      <c r="N28" s="145" t="str">
        <f t="shared" ref="N28" si="14">IF(D28=0,"",IF(D28&lt;&gt;"","unbar",""))</f>
        <v/>
      </c>
      <c r="O28" s="143"/>
      <c r="P28" s="89"/>
      <c r="Q28" s="147"/>
      <c r="R28" s="89"/>
      <c r="S28" s="89"/>
      <c r="T28" s="89"/>
      <c r="U28" s="156"/>
      <c r="V28" s="143"/>
      <c r="W28" s="143"/>
      <c r="X28" s="143"/>
      <c r="Y28" s="143"/>
      <c r="Z28" s="143"/>
      <c r="AA28" s="143"/>
    </row>
    <row r="29" spans="1:27" ht="18" customHeight="1" x14ac:dyDescent="0.2">
      <c r="A29" s="137" t="str">
        <f t="shared" si="1"/>
        <v/>
      </c>
      <c r="B29" s="138" t="str">
        <f>IF(D29=0,"",IF(D29&lt;&gt;"",Kataloge_Import!B28,""))</f>
        <v/>
      </c>
      <c r="C29" s="138" t="str">
        <f t="shared" si="0"/>
        <v/>
      </c>
      <c r="D29" s="157" t="str">
        <f>IFERROR(VLOOKUP(Kataloge_Import!A28,'Nachweis Miete_MNK'!$A$28:$AB$277,26,FALSE),"")</f>
        <v/>
      </c>
      <c r="E29" s="90"/>
      <c r="F29" s="90"/>
      <c r="G29" s="140"/>
      <c r="H29" s="140"/>
      <c r="I29" s="140"/>
      <c r="J29" s="144"/>
      <c r="K29" s="144"/>
      <c r="L29" s="139"/>
      <c r="M29" s="139"/>
      <c r="N29" s="146"/>
      <c r="O29" s="144" t="str">
        <f>IF(D29=0,"",IFERROR(VLOOKUP(Kataloge_Import!A28,'Nachweis Miete_MNK'!$A$28:$AB$277,7,FALSE),""))</f>
        <v/>
      </c>
      <c r="P29" s="139" t="str">
        <f>IF(D29=0,"",IFERROR(VLOOKUP(Kataloge_Import!A28,'Nachweis Miete_MNK'!$A$28:$AB$277,14,FALSE),""))</f>
        <v/>
      </c>
      <c r="Q29" s="148" t="str">
        <f>IF(D29=0,"",IFERROR(VLOOKUP(Kataloge_Import!A28,'Nachweis Miete_MNK'!$A$28:$AB$277,8,FALSE),""))</f>
        <v/>
      </c>
      <c r="R29" s="139" t="str">
        <f>IF(D29=0,"",IFERROR(VLOOKUP(Kataloge_Import!A28,'Nachweis Miete_MNK'!$A$28:$AB$277,27,FALSE),""))</f>
        <v/>
      </c>
      <c r="S29" s="139" t="str">
        <f>IF(D29=0,"",IFERROR(VLOOKUP(Kataloge_Import!A28,'Nachweis Miete_MNK'!$A$28:$AB$277,18,FALSE),""))</f>
        <v/>
      </c>
      <c r="T29" s="139" t="str">
        <f>IF(D29=0,"",IFERROR(VLOOKUP(Kataloge_Import!A28,'Nachweis Miete_MNK'!$A$28:$AB$277,20,FALSE),""))</f>
        <v/>
      </c>
      <c r="U29" s="157" t="str">
        <f>IF(D29=0,"",IFERROR(VLOOKUP(Kataloge_Import!A28,'Nachweis Miete_MNK'!$A$28:$AB$277,25,FALSE),""))</f>
        <v/>
      </c>
      <c r="V29" s="144" t="str">
        <f>IF(AND($B29&lt;&gt;"",HHJ=Kataloge!S$1),CONCATENATE($U29,"_","Mietneben- bzw. Betriebsausgaben"),"")</f>
        <v/>
      </c>
      <c r="W29" s="144" t="str">
        <f>IF(AND($B29&lt;&gt;"",HHJ=Kataloge!T$1),CONCATENATE($U29,"_","Mietneben- bzw. Betriebsausgaben"),"")</f>
        <v/>
      </c>
      <c r="X29" s="144" t="str">
        <f>IF(AND($B29&lt;&gt;"",HHJ=Kataloge!U$1),CONCATENATE($U29,"_","Mietneben- bzw. Betriebsausgaben"),"")</f>
        <v/>
      </c>
      <c r="Y29" s="144" t="str">
        <f>IF(AND($B29&lt;&gt;"",HHJ=Kataloge!V$1),CONCATENATE($U29,"_","Mietneben- bzw. Betriebsausgaben"),"")</f>
        <v/>
      </c>
      <c r="Z29" s="144" t="str">
        <f>IF(AND($B29&lt;&gt;"",HHJ=Kataloge!W$1),CONCATENATE($U29,"_","Mietneben- bzw. Betriebsausgaben"),"")</f>
        <v/>
      </c>
      <c r="AA29" s="144" t="str">
        <f>IF(AND($B29&lt;&gt;"",HHJ=Kataloge!X$1),CONCATENATE($U29,"_","Mietneben- bzw. Betriebsausgaben"),"")</f>
        <v/>
      </c>
    </row>
    <row r="30" spans="1:27" ht="18" customHeight="1" x14ac:dyDescent="0.2">
      <c r="A30" s="86" t="str">
        <f t="shared" si="1"/>
        <v/>
      </c>
      <c r="B30" s="87" t="str">
        <f>IF(D30=0,"",IF(D30&lt;&gt;"",Kataloge_Import!B29,""))</f>
        <v/>
      </c>
      <c r="C30" s="87" t="str">
        <f t="shared" si="0"/>
        <v/>
      </c>
      <c r="D30" s="156" t="str">
        <f>IFERROR(VLOOKUP(Kataloge_Import!A29,'Nachweis Miete_MNK'!$A$28:$AB$277,23,FALSE),"")</f>
        <v/>
      </c>
      <c r="E30" s="90"/>
      <c r="F30" s="90"/>
      <c r="G30" s="88" t="str">
        <f>IF(D30=0,"",IFERROR(VLOOKUP(Kataloge_Import!A29,'Nachweis Miete_MNK'!$A$28:$AB$277,2,FALSE),""))</f>
        <v/>
      </c>
      <c r="H30" s="88" t="str">
        <f>IF(D30=0,"",IFERROR(VLOOKUP(Kataloge_Import!A29,'Nachweis Miete_MNK'!$A$28:$AB$277,3,FALSE),""))</f>
        <v/>
      </c>
      <c r="I30" s="88" t="str">
        <f>IF(D30=0,"",IFERROR(VLOOKUP(Kataloge_Import!A29,'Nachweis Miete_MNK'!$A$28:$AB$277,4,FALSE),""))</f>
        <v/>
      </c>
      <c r="J30" s="143" t="str">
        <f>IF(D30=0,"",IFERROR(VLOOKUP(Kataloge_Import!A29,'Nachweis Miete_MNK'!$A$28:$AB$277,5,FALSE),""))</f>
        <v/>
      </c>
      <c r="K30" s="143" t="str">
        <f>IF(D30=0,"",IFERROR(VLOOKUP(Kataloge_Import!A29,'Nachweis Miete_MNK'!$A$28:$AB$277,6,FALSE),""))</f>
        <v/>
      </c>
      <c r="L30" s="89" t="str">
        <f>IF(D30=0,"",IFERROR(VLOOKUP(Kataloge_Import!A29,'Nachweis Miete_MNK'!$A$28:$AB$277,9,FALSE),""))</f>
        <v/>
      </c>
      <c r="M30" s="89" t="str">
        <f>IF(D30=0,"",IFERROR(VLOOKUP(Kataloge_Import!A29,'Nachweis Miete_MNK'!$A$28:$AB$277,28,FALSE),""))</f>
        <v/>
      </c>
      <c r="N30" s="145" t="str">
        <f t="shared" ref="N30" si="15">IF(D30=0,"",IF(D30&lt;&gt;"","unbar",""))</f>
        <v/>
      </c>
      <c r="O30" s="143"/>
      <c r="P30" s="89"/>
      <c r="Q30" s="147"/>
      <c r="R30" s="89"/>
      <c r="S30" s="89"/>
      <c r="T30" s="89"/>
      <c r="U30" s="156"/>
      <c r="V30" s="143"/>
      <c r="W30" s="143"/>
      <c r="X30" s="143"/>
      <c r="Y30" s="143"/>
      <c r="Z30" s="143"/>
      <c r="AA30" s="143"/>
    </row>
    <row r="31" spans="1:27" ht="18" customHeight="1" x14ac:dyDescent="0.2">
      <c r="A31" s="137" t="str">
        <f t="shared" si="1"/>
        <v/>
      </c>
      <c r="B31" s="138" t="str">
        <f>IF(D31=0,"",IF(D31&lt;&gt;"",Kataloge_Import!B30,""))</f>
        <v/>
      </c>
      <c r="C31" s="138" t="str">
        <f t="shared" si="0"/>
        <v/>
      </c>
      <c r="D31" s="157" t="str">
        <f>IFERROR(VLOOKUP(Kataloge_Import!A30,'Nachweis Miete_MNK'!$A$28:$AB$277,26,FALSE),"")</f>
        <v/>
      </c>
      <c r="E31" s="90"/>
      <c r="F31" s="90"/>
      <c r="G31" s="140"/>
      <c r="H31" s="140"/>
      <c r="I31" s="140"/>
      <c r="J31" s="144"/>
      <c r="K31" s="144"/>
      <c r="L31" s="139"/>
      <c r="M31" s="139"/>
      <c r="N31" s="146"/>
      <c r="O31" s="144" t="str">
        <f>IF(D31=0,"",IFERROR(VLOOKUP(Kataloge_Import!A30,'Nachweis Miete_MNK'!$A$28:$AB$277,7,FALSE),""))</f>
        <v/>
      </c>
      <c r="P31" s="139" t="str">
        <f>IF(D31=0,"",IFERROR(VLOOKUP(Kataloge_Import!A30,'Nachweis Miete_MNK'!$A$28:$AB$277,14,FALSE),""))</f>
        <v/>
      </c>
      <c r="Q31" s="148" t="str">
        <f>IF(D31=0,"",IFERROR(VLOOKUP(Kataloge_Import!A30,'Nachweis Miete_MNK'!$A$28:$AB$277,8,FALSE),""))</f>
        <v/>
      </c>
      <c r="R31" s="139" t="str">
        <f>IF(D31=0,"",IFERROR(VLOOKUP(Kataloge_Import!A30,'Nachweis Miete_MNK'!$A$28:$AB$277,27,FALSE),""))</f>
        <v/>
      </c>
      <c r="S31" s="139" t="str">
        <f>IF(D31=0,"",IFERROR(VLOOKUP(Kataloge_Import!A30,'Nachweis Miete_MNK'!$A$28:$AB$277,18,FALSE),""))</f>
        <v/>
      </c>
      <c r="T31" s="139" t="str">
        <f>IF(D31=0,"",IFERROR(VLOOKUP(Kataloge_Import!A30,'Nachweis Miete_MNK'!$A$28:$AB$277,20,FALSE),""))</f>
        <v/>
      </c>
      <c r="U31" s="157" t="str">
        <f>IF(D31=0,"",IFERROR(VLOOKUP(Kataloge_Import!A30,'Nachweis Miete_MNK'!$A$28:$AB$277,25,FALSE),""))</f>
        <v/>
      </c>
      <c r="V31" s="144" t="str">
        <f>IF(AND($B31&lt;&gt;"",HHJ=Kataloge!S$1),CONCATENATE($U31,"_","Mietneben- bzw. Betriebsausgaben"),"")</f>
        <v/>
      </c>
      <c r="W31" s="144" t="str">
        <f>IF(AND($B31&lt;&gt;"",HHJ=Kataloge!T$1),CONCATENATE($U31,"_","Mietneben- bzw. Betriebsausgaben"),"")</f>
        <v/>
      </c>
      <c r="X31" s="144" t="str">
        <f>IF(AND($B31&lt;&gt;"",HHJ=Kataloge!U$1),CONCATENATE($U31,"_","Mietneben- bzw. Betriebsausgaben"),"")</f>
        <v/>
      </c>
      <c r="Y31" s="144" t="str">
        <f>IF(AND($B31&lt;&gt;"",HHJ=Kataloge!V$1),CONCATENATE($U31,"_","Mietneben- bzw. Betriebsausgaben"),"")</f>
        <v/>
      </c>
      <c r="Z31" s="144" t="str">
        <f>IF(AND($B31&lt;&gt;"",HHJ=Kataloge!W$1),CONCATENATE($U31,"_","Mietneben- bzw. Betriebsausgaben"),"")</f>
        <v/>
      </c>
      <c r="AA31" s="144" t="str">
        <f>IF(AND($B31&lt;&gt;"",HHJ=Kataloge!X$1),CONCATENATE($U31,"_","Mietneben- bzw. Betriebsausgaben"),"")</f>
        <v/>
      </c>
    </row>
    <row r="32" spans="1:27" ht="18" customHeight="1" x14ac:dyDescent="0.2">
      <c r="A32" s="86" t="str">
        <f t="shared" si="1"/>
        <v/>
      </c>
      <c r="B32" s="87" t="str">
        <f>IF(D32=0,"",IF(D32&lt;&gt;"",Kataloge_Import!B31,""))</f>
        <v/>
      </c>
      <c r="C32" s="87" t="str">
        <f t="shared" si="0"/>
        <v/>
      </c>
      <c r="D32" s="156" t="str">
        <f>IFERROR(VLOOKUP(Kataloge_Import!A31,'Nachweis Miete_MNK'!$A$28:$AB$277,23,FALSE),"")</f>
        <v/>
      </c>
      <c r="E32" s="90"/>
      <c r="F32" s="90"/>
      <c r="G32" s="88" t="str">
        <f>IF(D32=0,"",IFERROR(VLOOKUP(Kataloge_Import!A31,'Nachweis Miete_MNK'!$A$28:$AB$277,2,FALSE),""))</f>
        <v/>
      </c>
      <c r="H32" s="88" t="str">
        <f>IF(D32=0,"",IFERROR(VLOOKUP(Kataloge_Import!A31,'Nachweis Miete_MNK'!$A$28:$AB$277,3,FALSE),""))</f>
        <v/>
      </c>
      <c r="I32" s="88" t="str">
        <f>IF(D32=0,"",IFERROR(VLOOKUP(Kataloge_Import!A31,'Nachweis Miete_MNK'!$A$28:$AB$277,4,FALSE),""))</f>
        <v/>
      </c>
      <c r="J32" s="143" t="str">
        <f>IF(D32=0,"",IFERROR(VLOOKUP(Kataloge_Import!A31,'Nachweis Miete_MNK'!$A$28:$AB$277,5,FALSE),""))</f>
        <v/>
      </c>
      <c r="K32" s="143" t="str">
        <f>IF(D32=0,"",IFERROR(VLOOKUP(Kataloge_Import!A31,'Nachweis Miete_MNK'!$A$28:$AB$277,6,FALSE),""))</f>
        <v/>
      </c>
      <c r="L32" s="89" t="str">
        <f>IF(D32=0,"",IFERROR(VLOOKUP(Kataloge_Import!A31,'Nachweis Miete_MNK'!$A$28:$AB$277,9,FALSE),""))</f>
        <v/>
      </c>
      <c r="M32" s="89" t="str">
        <f>IF(D32=0,"",IFERROR(VLOOKUP(Kataloge_Import!A31,'Nachweis Miete_MNK'!$A$28:$AB$277,28,FALSE),""))</f>
        <v/>
      </c>
      <c r="N32" s="145" t="str">
        <f t="shared" ref="N32" si="16">IF(D32=0,"",IF(D32&lt;&gt;"","unbar",""))</f>
        <v/>
      </c>
      <c r="O32" s="143"/>
      <c r="P32" s="89"/>
      <c r="Q32" s="147"/>
      <c r="R32" s="89"/>
      <c r="S32" s="89"/>
      <c r="T32" s="89"/>
      <c r="U32" s="156"/>
      <c r="V32" s="143"/>
      <c r="W32" s="143"/>
      <c r="X32" s="143"/>
      <c r="Y32" s="143"/>
      <c r="Z32" s="143"/>
      <c r="AA32" s="143"/>
    </row>
    <row r="33" spans="1:27" ht="18" customHeight="1" x14ac:dyDescent="0.2">
      <c r="A33" s="137" t="str">
        <f t="shared" si="1"/>
        <v/>
      </c>
      <c r="B33" s="138" t="str">
        <f>IF(D33=0,"",IF(D33&lt;&gt;"",Kataloge_Import!B32,""))</f>
        <v/>
      </c>
      <c r="C33" s="138" t="str">
        <f t="shared" si="0"/>
        <v/>
      </c>
      <c r="D33" s="157" t="str">
        <f>IFERROR(VLOOKUP(Kataloge_Import!A32,'Nachweis Miete_MNK'!$A$28:$AB$277,26,FALSE),"")</f>
        <v/>
      </c>
      <c r="E33" s="90"/>
      <c r="F33" s="90"/>
      <c r="G33" s="140"/>
      <c r="H33" s="140"/>
      <c r="I33" s="140"/>
      <c r="J33" s="144"/>
      <c r="K33" s="144"/>
      <c r="L33" s="139"/>
      <c r="M33" s="139"/>
      <c r="N33" s="146"/>
      <c r="O33" s="144" t="str">
        <f>IF(D33=0,"",IFERROR(VLOOKUP(Kataloge_Import!A32,'Nachweis Miete_MNK'!$A$28:$AB$277,7,FALSE),""))</f>
        <v/>
      </c>
      <c r="P33" s="139" t="str">
        <f>IF(D33=0,"",IFERROR(VLOOKUP(Kataloge_Import!A32,'Nachweis Miete_MNK'!$A$28:$AB$277,14,FALSE),""))</f>
        <v/>
      </c>
      <c r="Q33" s="148" t="str">
        <f>IF(D33=0,"",IFERROR(VLOOKUP(Kataloge_Import!A32,'Nachweis Miete_MNK'!$A$28:$AB$277,8,FALSE),""))</f>
        <v/>
      </c>
      <c r="R33" s="139" t="str">
        <f>IF(D33=0,"",IFERROR(VLOOKUP(Kataloge_Import!A32,'Nachweis Miete_MNK'!$A$28:$AB$277,27,FALSE),""))</f>
        <v/>
      </c>
      <c r="S33" s="139" t="str">
        <f>IF(D33=0,"",IFERROR(VLOOKUP(Kataloge_Import!A32,'Nachweis Miete_MNK'!$A$28:$AB$277,18,FALSE),""))</f>
        <v/>
      </c>
      <c r="T33" s="139" t="str">
        <f>IF(D33=0,"",IFERROR(VLOOKUP(Kataloge_Import!A32,'Nachweis Miete_MNK'!$A$28:$AB$277,20,FALSE),""))</f>
        <v/>
      </c>
      <c r="U33" s="157" t="str">
        <f>IF(D33=0,"",IFERROR(VLOOKUP(Kataloge_Import!A32,'Nachweis Miete_MNK'!$A$28:$AB$277,25,FALSE),""))</f>
        <v/>
      </c>
      <c r="V33" s="144" t="str">
        <f>IF(AND($B33&lt;&gt;"",HHJ=Kataloge!S$1),CONCATENATE($U33,"_","Mietneben- bzw. Betriebsausgaben"),"")</f>
        <v/>
      </c>
      <c r="W33" s="144" t="str">
        <f>IF(AND($B33&lt;&gt;"",HHJ=Kataloge!T$1),CONCATENATE($U33,"_","Mietneben- bzw. Betriebsausgaben"),"")</f>
        <v/>
      </c>
      <c r="X33" s="144" t="str">
        <f>IF(AND($B33&lt;&gt;"",HHJ=Kataloge!U$1),CONCATENATE($U33,"_","Mietneben- bzw. Betriebsausgaben"),"")</f>
        <v/>
      </c>
      <c r="Y33" s="144" t="str">
        <f>IF(AND($B33&lt;&gt;"",HHJ=Kataloge!V$1),CONCATENATE($U33,"_","Mietneben- bzw. Betriebsausgaben"),"")</f>
        <v/>
      </c>
      <c r="Z33" s="144" t="str">
        <f>IF(AND($B33&lt;&gt;"",HHJ=Kataloge!W$1),CONCATENATE($U33,"_","Mietneben- bzw. Betriebsausgaben"),"")</f>
        <v/>
      </c>
      <c r="AA33" s="144" t="str">
        <f>IF(AND($B33&lt;&gt;"",HHJ=Kataloge!X$1),CONCATENATE($U33,"_","Mietneben- bzw. Betriebsausgaben"),"")</f>
        <v/>
      </c>
    </row>
    <row r="34" spans="1:27" ht="18" customHeight="1" x14ac:dyDescent="0.2">
      <c r="A34" s="86" t="str">
        <f t="shared" si="1"/>
        <v/>
      </c>
      <c r="B34" s="87" t="str">
        <f>IF(D34=0,"",IF(D34&lt;&gt;"",Kataloge_Import!B33,""))</f>
        <v/>
      </c>
      <c r="C34" s="87" t="str">
        <f t="shared" si="0"/>
        <v/>
      </c>
      <c r="D34" s="156" t="str">
        <f>IFERROR(VLOOKUP(Kataloge_Import!A33,'Nachweis Miete_MNK'!$A$28:$AB$277,23,FALSE),"")</f>
        <v/>
      </c>
      <c r="E34" s="90"/>
      <c r="F34" s="90"/>
      <c r="G34" s="88" t="str">
        <f>IF(D34=0,"",IFERROR(VLOOKUP(Kataloge_Import!A33,'Nachweis Miete_MNK'!$A$28:$AB$277,2,FALSE),""))</f>
        <v/>
      </c>
      <c r="H34" s="88" t="str">
        <f>IF(D34=0,"",IFERROR(VLOOKUP(Kataloge_Import!A33,'Nachweis Miete_MNK'!$A$28:$AB$277,3,FALSE),""))</f>
        <v/>
      </c>
      <c r="I34" s="88" t="str">
        <f>IF(D34=0,"",IFERROR(VLOOKUP(Kataloge_Import!A33,'Nachweis Miete_MNK'!$A$28:$AB$277,4,FALSE),""))</f>
        <v/>
      </c>
      <c r="J34" s="143" t="str">
        <f>IF(D34=0,"",IFERROR(VLOOKUP(Kataloge_Import!A33,'Nachweis Miete_MNK'!$A$28:$AB$277,5,FALSE),""))</f>
        <v/>
      </c>
      <c r="K34" s="143" t="str">
        <f>IF(D34=0,"",IFERROR(VLOOKUP(Kataloge_Import!A33,'Nachweis Miete_MNK'!$A$28:$AB$277,6,FALSE),""))</f>
        <v/>
      </c>
      <c r="L34" s="89" t="str">
        <f>IF(D34=0,"",IFERROR(VLOOKUP(Kataloge_Import!A33,'Nachweis Miete_MNK'!$A$28:$AB$277,9,FALSE),""))</f>
        <v/>
      </c>
      <c r="M34" s="89" t="str">
        <f>IF(D34=0,"",IFERROR(VLOOKUP(Kataloge_Import!A33,'Nachweis Miete_MNK'!$A$28:$AB$277,28,FALSE),""))</f>
        <v/>
      </c>
      <c r="N34" s="145" t="str">
        <f t="shared" ref="N34" si="17">IF(D34=0,"",IF(D34&lt;&gt;"","unbar",""))</f>
        <v/>
      </c>
      <c r="O34" s="143"/>
      <c r="P34" s="89"/>
      <c r="Q34" s="147"/>
      <c r="R34" s="89"/>
      <c r="S34" s="89"/>
      <c r="T34" s="89"/>
      <c r="U34" s="156"/>
      <c r="V34" s="143"/>
      <c r="W34" s="143"/>
      <c r="X34" s="143"/>
      <c r="Y34" s="143"/>
      <c r="Z34" s="143"/>
      <c r="AA34" s="143"/>
    </row>
    <row r="35" spans="1:27" ht="18" customHeight="1" x14ac:dyDescent="0.2">
      <c r="A35" s="137" t="str">
        <f t="shared" si="1"/>
        <v/>
      </c>
      <c r="B35" s="138" t="str">
        <f>IF(D35=0,"",IF(D35&lt;&gt;"",Kataloge_Import!B34,""))</f>
        <v/>
      </c>
      <c r="C35" s="138" t="str">
        <f t="shared" si="0"/>
        <v/>
      </c>
      <c r="D35" s="157" t="str">
        <f>IFERROR(VLOOKUP(Kataloge_Import!A34,'Nachweis Miete_MNK'!$A$28:$AB$277,26,FALSE),"")</f>
        <v/>
      </c>
      <c r="E35" s="90"/>
      <c r="F35" s="90"/>
      <c r="G35" s="140"/>
      <c r="H35" s="140"/>
      <c r="I35" s="140"/>
      <c r="J35" s="144"/>
      <c r="K35" s="144"/>
      <c r="L35" s="139"/>
      <c r="M35" s="139"/>
      <c r="N35" s="146"/>
      <c r="O35" s="144" t="str">
        <f>IF(D35=0,"",IFERROR(VLOOKUP(Kataloge_Import!A34,'Nachweis Miete_MNK'!$A$28:$AB$277,7,FALSE),""))</f>
        <v/>
      </c>
      <c r="P35" s="139" t="str">
        <f>IF(D35=0,"",IFERROR(VLOOKUP(Kataloge_Import!A34,'Nachweis Miete_MNK'!$A$28:$AB$277,14,FALSE),""))</f>
        <v/>
      </c>
      <c r="Q35" s="148" t="str">
        <f>IF(D35=0,"",IFERROR(VLOOKUP(Kataloge_Import!A34,'Nachweis Miete_MNK'!$A$28:$AB$277,8,FALSE),""))</f>
        <v/>
      </c>
      <c r="R35" s="139" t="str">
        <f>IF(D35=0,"",IFERROR(VLOOKUP(Kataloge_Import!A34,'Nachweis Miete_MNK'!$A$28:$AB$277,27,FALSE),""))</f>
        <v/>
      </c>
      <c r="S35" s="139" t="str">
        <f>IF(D35=0,"",IFERROR(VLOOKUP(Kataloge_Import!A34,'Nachweis Miete_MNK'!$A$28:$AB$277,18,FALSE),""))</f>
        <v/>
      </c>
      <c r="T35" s="139" t="str">
        <f>IF(D35=0,"",IFERROR(VLOOKUP(Kataloge_Import!A34,'Nachweis Miete_MNK'!$A$28:$AB$277,20,FALSE),""))</f>
        <v/>
      </c>
      <c r="U35" s="157" t="str">
        <f>IF(D35=0,"",IFERROR(VLOOKUP(Kataloge_Import!A34,'Nachweis Miete_MNK'!$A$28:$AB$277,25,FALSE),""))</f>
        <v/>
      </c>
      <c r="V35" s="144" t="str">
        <f>IF(AND($B35&lt;&gt;"",HHJ=Kataloge!S$1),CONCATENATE($U35,"_","Mietneben- bzw. Betriebsausgaben"),"")</f>
        <v/>
      </c>
      <c r="W35" s="144" t="str">
        <f>IF(AND($B35&lt;&gt;"",HHJ=Kataloge!T$1),CONCATENATE($U35,"_","Mietneben- bzw. Betriebsausgaben"),"")</f>
        <v/>
      </c>
      <c r="X35" s="144" t="str">
        <f>IF(AND($B35&lt;&gt;"",HHJ=Kataloge!U$1),CONCATENATE($U35,"_","Mietneben- bzw. Betriebsausgaben"),"")</f>
        <v/>
      </c>
      <c r="Y35" s="144" t="str">
        <f>IF(AND($B35&lt;&gt;"",HHJ=Kataloge!V$1),CONCATENATE($U35,"_","Mietneben- bzw. Betriebsausgaben"),"")</f>
        <v/>
      </c>
      <c r="Z35" s="144" t="str">
        <f>IF(AND($B35&lt;&gt;"",HHJ=Kataloge!W$1),CONCATENATE($U35,"_","Mietneben- bzw. Betriebsausgaben"),"")</f>
        <v/>
      </c>
      <c r="AA35" s="144" t="str">
        <f>IF(AND($B35&lt;&gt;"",HHJ=Kataloge!X$1),CONCATENATE($U35,"_","Mietneben- bzw. Betriebsausgaben"),"")</f>
        <v/>
      </c>
    </row>
    <row r="36" spans="1:27" ht="18" customHeight="1" x14ac:dyDescent="0.2">
      <c r="A36" s="86" t="str">
        <f t="shared" si="1"/>
        <v/>
      </c>
      <c r="B36" s="87" t="str">
        <f>IF(D36=0,"",IF(D36&lt;&gt;"",Kataloge_Import!B35,""))</f>
        <v/>
      </c>
      <c r="C36" s="87" t="str">
        <f t="shared" si="0"/>
        <v/>
      </c>
      <c r="D36" s="156" t="str">
        <f>IFERROR(VLOOKUP(Kataloge_Import!A35,'Nachweis Miete_MNK'!$A$28:$AB$277,23,FALSE),"")</f>
        <v/>
      </c>
      <c r="E36" s="90"/>
      <c r="F36" s="90"/>
      <c r="G36" s="88" t="str">
        <f>IF(D36=0,"",IFERROR(VLOOKUP(Kataloge_Import!A35,'Nachweis Miete_MNK'!$A$28:$AB$277,2,FALSE),""))</f>
        <v/>
      </c>
      <c r="H36" s="88" t="str">
        <f>IF(D36=0,"",IFERROR(VLOOKUP(Kataloge_Import!A35,'Nachweis Miete_MNK'!$A$28:$AB$277,3,FALSE),""))</f>
        <v/>
      </c>
      <c r="I36" s="88" t="str">
        <f>IF(D36=0,"",IFERROR(VLOOKUP(Kataloge_Import!A35,'Nachweis Miete_MNK'!$A$28:$AB$277,4,FALSE),""))</f>
        <v/>
      </c>
      <c r="J36" s="143" t="str">
        <f>IF(D36=0,"",IFERROR(VLOOKUP(Kataloge_Import!A35,'Nachweis Miete_MNK'!$A$28:$AB$277,5,FALSE),""))</f>
        <v/>
      </c>
      <c r="K36" s="143" t="str">
        <f>IF(D36=0,"",IFERROR(VLOOKUP(Kataloge_Import!A35,'Nachweis Miete_MNK'!$A$28:$AB$277,6,FALSE),""))</f>
        <v/>
      </c>
      <c r="L36" s="89" t="str">
        <f>IF(D36=0,"",IFERROR(VLOOKUP(Kataloge_Import!A35,'Nachweis Miete_MNK'!$A$28:$AB$277,9,FALSE),""))</f>
        <v/>
      </c>
      <c r="M36" s="89" t="str">
        <f>IF(D36=0,"",IFERROR(VLOOKUP(Kataloge_Import!A35,'Nachweis Miete_MNK'!$A$28:$AB$277,28,FALSE),""))</f>
        <v/>
      </c>
      <c r="N36" s="145" t="str">
        <f t="shared" ref="N36" si="18">IF(D36=0,"",IF(D36&lt;&gt;"","unbar",""))</f>
        <v/>
      </c>
      <c r="O36" s="143"/>
      <c r="P36" s="89"/>
      <c r="Q36" s="147"/>
      <c r="R36" s="89"/>
      <c r="S36" s="89"/>
      <c r="T36" s="89"/>
      <c r="U36" s="156"/>
      <c r="V36" s="143"/>
      <c r="W36" s="143"/>
      <c r="X36" s="143"/>
      <c r="Y36" s="143"/>
      <c r="Z36" s="143"/>
      <c r="AA36" s="143"/>
    </row>
    <row r="37" spans="1:27" ht="18" customHeight="1" x14ac:dyDescent="0.2">
      <c r="A37" s="137" t="str">
        <f t="shared" si="1"/>
        <v/>
      </c>
      <c r="B37" s="138" t="str">
        <f>IF(D37=0,"",IF(D37&lt;&gt;"",Kataloge_Import!B36,""))</f>
        <v/>
      </c>
      <c r="C37" s="138" t="str">
        <f t="shared" si="0"/>
        <v/>
      </c>
      <c r="D37" s="157" t="str">
        <f>IFERROR(VLOOKUP(Kataloge_Import!A36,'Nachweis Miete_MNK'!$A$28:$AB$277,26,FALSE),"")</f>
        <v/>
      </c>
      <c r="E37" s="90"/>
      <c r="F37" s="90"/>
      <c r="G37" s="140"/>
      <c r="H37" s="140"/>
      <c r="I37" s="140"/>
      <c r="J37" s="144"/>
      <c r="K37" s="144"/>
      <c r="L37" s="139"/>
      <c r="M37" s="139"/>
      <c r="N37" s="146"/>
      <c r="O37" s="144" t="str">
        <f>IF(D37=0,"",IFERROR(VLOOKUP(Kataloge_Import!A36,'Nachweis Miete_MNK'!$A$28:$AB$277,7,FALSE),""))</f>
        <v/>
      </c>
      <c r="P37" s="139" t="str">
        <f>IF(D37=0,"",IFERROR(VLOOKUP(Kataloge_Import!A36,'Nachweis Miete_MNK'!$A$28:$AB$277,14,FALSE),""))</f>
        <v/>
      </c>
      <c r="Q37" s="148" t="str">
        <f>IF(D37=0,"",IFERROR(VLOOKUP(Kataloge_Import!A36,'Nachweis Miete_MNK'!$A$28:$AB$277,8,FALSE),""))</f>
        <v/>
      </c>
      <c r="R37" s="139" t="str">
        <f>IF(D37=0,"",IFERROR(VLOOKUP(Kataloge_Import!A36,'Nachweis Miete_MNK'!$A$28:$AB$277,27,FALSE),""))</f>
        <v/>
      </c>
      <c r="S37" s="139" t="str">
        <f>IF(D37=0,"",IFERROR(VLOOKUP(Kataloge_Import!A36,'Nachweis Miete_MNK'!$A$28:$AB$277,18,FALSE),""))</f>
        <v/>
      </c>
      <c r="T37" s="139" t="str">
        <f>IF(D37=0,"",IFERROR(VLOOKUP(Kataloge_Import!A36,'Nachweis Miete_MNK'!$A$28:$AB$277,20,FALSE),""))</f>
        <v/>
      </c>
      <c r="U37" s="157" t="str">
        <f>IF(D37=0,"",IFERROR(VLOOKUP(Kataloge_Import!A36,'Nachweis Miete_MNK'!$A$28:$AB$277,25,FALSE),""))</f>
        <v/>
      </c>
      <c r="V37" s="144" t="str">
        <f>IF(AND($B37&lt;&gt;"",HHJ=Kataloge!S$1),CONCATENATE($U37,"_","Mietneben- bzw. Betriebsausgaben"),"")</f>
        <v/>
      </c>
      <c r="W37" s="144" t="str">
        <f>IF(AND($B37&lt;&gt;"",HHJ=Kataloge!T$1),CONCATENATE($U37,"_","Mietneben- bzw. Betriebsausgaben"),"")</f>
        <v/>
      </c>
      <c r="X37" s="144" t="str">
        <f>IF(AND($B37&lt;&gt;"",HHJ=Kataloge!U$1),CONCATENATE($U37,"_","Mietneben- bzw. Betriebsausgaben"),"")</f>
        <v/>
      </c>
      <c r="Y37" s="144" t="str">
        <f>IF(AND($B37&lt;&gt;"",HHJ=Kataloge!V$1),CONCATENATE($U37,"_","Mietneben- bzw. Betriebsausgaben"),"")</f>
        <v/>
      </c>
      <c r="Z37" s="144" t="str">
        <f>IF(AND($B37&lt;&gt;"",HHJ=Kataloge!W$1),CONCATENATE($U37,"_","Mietneben- bzw. Betriebsausgaben"),"")</f>
        <v/>
      </c>
      <c r="AA37" s="144" t="str">
        <f>IF(AND($B37&lt;&gt;"",HHJ=Kataloge!X$1),CONCATENATE($U37,"_","Mietneben- bzw. Betriebsausgaben"),"")</f>
        <v/>
      </c>
    </row>
    <row r="38" spans="1:27" ht="18" customHeight="1" x14ac:dyDescent="0.2">
      <c r="A38" s="86" t="str">
        <f t="shared" si="1"/>
        <v/>
      </c>
      <c r="B38" s="87" t="str">
        <f>IF(D38=0,"",IF(D38&lt;&gt;"",Kataloge_Import!B37,""))</f>
        <v/>
      </c>
      <c r="C38" s="87" t="str">
        <f t="shared" si="0"/>
        <v/>
      </c>
      <c r="D38" s="156" t="str">
        <f>IFERROR(VLOOKUP(Kataloge_Import!A37,'Nachweis Miete_MNK'!$A$28:$AB$277,23,FALSE),"")</f>
        <v/>
      </c>
      <c r="E38" s="90"/>
      <c r="F38" s="90"/>
      <c r="G38" s="88" t="str">
        <f>IF(D38=0,"",IFERROR(VLOOKUP(Kataloge_Import!A37,'Nachweis Miete_MNK'!$A$28:$AB$277,2,FALSE),""))</f>
        <v/>
      </c>
      <c r="H38" s="88" t="str">
        <f>IF(D38=0,"",IFERROR(VLOOKUP(Kataloge_Import!A37,'Nachweis Miete_MNK'!$A$28:$AB$277,3,FALSE),""))</f>
        <v/>
      </c>
      <c r="I38" s="88" t="str">
        <f>IF(D38=0,"",IFERROR(VLOOKUP(Kataloge_Import!A37,'Nachweis Miete_MNK'!$A$28:$AB$277,4,FALSE),""))</f>
        <v/>
      </c>
      <c r="J38" s="143" t="str">
        <f>IF(D38=0,"",IFERROR(VLOOKUP(Kataloge_Import!A37,'Nachweis Miete_MNK'!$A$28:$AB$277,5,FALSE),""))</f>
        <v/>
      </c>
      <c r="K38" s="143" t="str">
        <f>IF(D38=0,"",IFERROR(VLOOKUP(Kataloge_Import!A37,'Nachweis Miete_MNK'!$A$28:$AB$277,6,FALSE),""))</f>
        <v/>
      </c>
      <c r="L38" s="89" t="str">
        <f>IF(D38=0,"",IFERROR(VLOOKUP(Kataloge_Import!A37,'Nachweis Miete_MNK'!$A$28:$AB$277,9,FALSE),""))</f>
        <v/>
      </c>
      <c r="M38" s="89" t="str">
        <f>IF(D38=0,"",IFERROR(VLOOKUP(Kataloge_Import!A37,'Nachweis Miete_MNK'!$A$28:$AB$277,28,FALSE),""))</f>
        <v/>
      </c>
      <c r="N38" s="145" t="str">
        <f t="shared" ref="N38" si="19">IF(D38=0,"",IF(D38&lt;&gt;"","unbar",""))</f>
        <v/>
      </c>
      <c r="O38" s="143"/>
      <c r="P38" s="89"/>
      <c r="Q38" s="147"/>
      <c r="R38" s="89"/>
      <c r="S38" s="89"/>
      <c r="T38" s="89"/>
      <c r="U38" s="156"/>
      <c r="V38" s="143"/>
      <c r="W38" s="143"/>
      <c r="X38" s="143"/>
      <c r="Y38" s="143"/>
      <c r="Z38" s="143"/>
      <c r="AA38" s="143"/>
    </row>
    <row r="39" spans="1:27" ht="18" customHeight="1" x14ac:dyDescent="0.2">
      <c r="A39" s="137" t="str">
        <f t="shared" si="1"/>
        <v/>
      </c>
      <c r="B39" s="138" t="str">
        <f>IF(D39=0,"",IF(D39&lt;&gt;"",Kataloge_Import!B38,""))</f>
        <v/>
      </c>
      <c r="C39" s="138" t="str">
        <f t="shared" si="0"/>
        <v/>
      </c>
      <c r="D39" s="157" t="str">
        <f>IFERROR(VLOOKUP(Kataloge_Import!A38,'Nachweis Miete_MNK'!$A$28:$AB$277,26,FALSE),"")</f>
        <v/>
      </c>
      <c r="E39" s="90"/>
      <c r="F39" s="90"/>
      <c r="G39" s="140"/>
      <c r="H39" s="140"/>
      <c r="I39" s="140"/>
      <c r="J39" s="144"/>
      <c r="K39" s="144"/>
      <c r="L39" s="139"/>
      <c r="M39" s="139"/>
      <c r="N39" s="146"/>
      <c r="O39" s="144" t="str">
        <f>IF(D39=0,"",IFERROR(VLOOKUP(Kataloge_Import!A38,'Nachweis Miete_MNK'!$A$28:$AB$277,7,FALSE),""))</f>
        <v/>
      </c>
      <c r="P39" s="139" t="str">
        <f>IF(D39=0,"",IFERROR(VLOOKUP(Kataloge_Import!A38,'Nachweis Miete_MNK'!$A$28:$AB$277,14,FALSE),""))</f>
        <v/>
      </c>
      <c r="Q39" s="148" t="str">
        <f>IF(D39=0,"",IFERROR(VLOOKUP(Kataloge_Import!A38,'Nachweis Miete_MNK'!$A$28:$AB$277,8,FALSE),""))</f>
        <v/>
      </c>
      <c r="R39" s="139" t="str">
        <f>IF(D39=0,"",IFERROR(VLOOKUP(Kataloge_Import!A38,'Nachweis Miete_MNK'!$A$28:$AB$277,27,FALSE),""))</f>
        <v/>
      </c>
      <c r="S39" s="139" t="str">
        <f>IF(D39=0,"",IFERROR(VLOOKUP(Kataloge_Import!A38,'Nachweis Miete_MNK'!$A$28:$AB$277,18,FALSE),""))</f>
        <v/>
      </c>
      <c r="T39" s="139" t="str">
        <f>IF(D39=0,"",IFERROR(VLOOKUP(Kataloge_Import!A38,'Nachweis Miete_MNK'!$A$28:$AB$277,20,FALSE),""))</f>
        <v/>
      </c>
      <c r="U39" s="157" t="str">
        <f>IF(D39=0,"",IFERROR(VLOOKUP(Kataloge_Import!A38,'Nachweis Miete_MNK'!$A$28:$AB$277,25,FALSE),""))</f>
        <v/>
      </c>
      <c r="V39" s="144" t="str">
        <f>IF(AND($B39&lt;&gt;"",HHJ=Kataloge!S$1),CONCATENATE($U39,"_","Mietneben- bzw. Betriebsausgaben"),"")</f>
        <v/>
      </c>
      <c r="W39" s="144" t="str">
        <f>IF(AND($B39&lt;&gt;"",HHJ=Kataloge!T$1),CONCATENATE($U39,"_","Mietneben- bzw. Betriebsausgaben"),"")</f>
        <v/>
      </c>
      <c r="X39" s="144" t="str">
        <f>IF(AND($B39&lt;&gt;"",HHJ=Kataloge!U$1),CONCATENATE($U39,"_","Mietneben- bzw. Betriebsausgaben"),"")</f>
        <v/>
      </c>
      <c r="Y39" s="144" t="str">
        <f>IF(AND($B39&lt;&gt;"",HHJ=Kataloge!V$1),CONCATENATE($U39,"_","Mietneben- bzw. Betriebsausgaben"),"")</f>
        <v/>
      </c>
      <c r="Z39" s="144" t="str">
        <f>IF(AND($B39&lt;&gt;"",HHJ=Kataloge!W$1),CONCATENATE($U39,"_","Mietneben- bzw. Betriebsausgaben"),"")</f>
        <v/>
      </c>
      <c r="AA39" s="144" t="str">
        <f>IF(AND($B39&lt;&gt;"",HHJ=Kataloge!X$1),CONCATENATE($U39,"_","Mietneben- bzw. Betriebsausgaben"),"")</f>
        <v/>
      </c>
    </row>
    <row r="40" spans="1:27" ht="18" customHeight="1" x14ac:dyDescent="0.2">
      <c r="A40" s="86" t="str">
        <f t="shared" si="1"/>
        <v/>
      </c>
      <c r="B40" s="87" t="str">
        <f>IF(D40=0,"",IF(D40&lt;&gt;"",Kataloge_Import!B39,""))</f>
        <v/>
      </c>
      <c r="C40" s="87" t="str">
        <f t="shared" si="0"/>
        <v/>
      </c>
      <c r="D40" s="156" t="str">
        <f>IFERROR(VLOOKUP(Kataloge_Import!A39,'Nachweis Miete_MNK'!$A$28:$AB$277,23,FALSE),"")</f>
        <v/>
      </c>
      <c r="E40" s="90"/>
      <c r="F40" s="90"/>
      <c r="G40" s="88" t="str">
        <f>IF(D40=0,"",IFERROR(VLOOKUP(Kataloge_Import!A39,'Nachweis Miete_MNK'!$A$28:$AB$277,2,FALSE),""))</f>
        <v/>
      </c>
      <c r="H40" s="88" t="str">
        <f>IF(D40=0,"",IFERROR(VLOOKUP(Kataloge_Import!A39,'Nachweis Miete_MNK'!$A$28:$AB$277,3,FALSE),""))</f>
        <v/>
      </c>
      <c r="I40" s="88" t="str">
        <f>IF(D40=0,"",IFERROR(VLOOKUP(Kataloge_Import!A39,'Nachweis Miete_MNK'!$A$28:$AB$277,4,FALSE),""))</f>
        <v/>
      </c>
      <c r="J40" s="143" t="str">
        <f>IF(D40=0,"",IFERROR(VLOOKUP(Kataloge_Import!A39,'Nachweis Miete_MNK'!$A$28:$AB$277,5,FALSE),""))</f>
        <v/>
      </c>
      <c r="K40" s="143" t="str">
        <f>IF(D40=0,"",IFERROR(VLOOKUP(Kataloge_Import!A39,'Nachweis Miete_MNK'!$A$28:$AB$277,6,FALSE),""))</f>
        <v/>
      </c>
      <c r="L40" s="89" t="str">
        <f>IF(D40=0,"",IFERROR(VLOOKUP(Kataloge_Import!A39,'Nachweis Miete_MNK'!$A$28:$AB$277,9,FALSE),""))</f>
        <v/>
      </c>
      <c r="M40" s="89" t="str">
        <f>IF(D40=0,"",IFERROR(VLOOKUP(Kataloge_Import!A39,'Nachweis Miete_MNK'!$A$28:$AB$277,28,FALSE),""))</f>
        <v/>
      </c>
      <c r="N40" s="145" t="str">
        <f t="shared" ref="N40" si="20">IF(D40=0,"",IF(D40&lt;&gt;"","unbar",""))</f>
        <v/>
      </c>
      <c r="O40" s="143"/>
      <c r="P40" s="89"/>
      <c r="Q40" s="147"/>
      <c r="R40" s="89"/>
      <c r="S40" s="89"/>
      <c r="T40" s="89"/>
      <c r="U40" s="156"/>
      <c r="V40" s="143"/>
      <c r="W40" s="143"/>
      <c r="X40" s="143"/>
      <c r="Y40" s="143"/>
      <c r="Z40" s="143"/>
      <c r="AA40" s="143"/>
    </row>
    <row r="41" spans="1:27" ht="18" customHeight="1" x14ac:dyDescent="0.2">
      <c r="A41" s="137" t="str">
        <f t="shared" si="1"/>
        <v/>
      </c>
      <c r="B41" s="138" t="str">
        <f>IF(D41=0,"",IF(D41&lt;&gt;"",Kataloge_Import!B40,""))</f>
        <v/>
      </c>
      <c r="C41" s="138" t="str">
        <f t="shared" si="0"/>
        <v/>
      </c>
      <c r="D41" s="157" t="str">
        <f>IFERROR(VLOOKUP(Kataloge_Import!A40,'Nachweis Miete_MNK'!$A$28:$AB$277,26,FALSE),"")</f>
        <v/>
      </c>
      <c r="E41" s="90"/>
      <c r="F41" s="90"/>
      <c r="G41" s="140"/>
      <c r="H41" s="140"/>
      <c r="I41" s="140"/>
      <c r="J41" s="144"/>
      <c r="K41" s="144"/>
      <c r="L41" s="139"/>
      <c r="M41" s="139"/>
      <c r="N41" s="146"/>
      <c r="O41" s="144" t="str">
        <f>IF(D41=0,"",IFERROR(VLOOKUP(Kataloge_Import!A40,'Nachweis Miete_MNK'!$A$28:$AB$277,7,FALSE),""))</f>
        <v/>
      </c>
      <c r="P41" s="139" t="str">
        <f>IF(D41=0,"",IFERROR(VLOOKUP(Kataloge_Import!A40,'Nachweis Miete_MNK'!$A$28:$AB$277,14,FALSE),""))</f>
        <v/>
      </c>
      <c r="Q41" s="148" t="str">
        <f>IF(D41=0,"",IFERROR(VLOOKUP(Kataloge_Import!A40,'Nachweis Miete_MNK'!$A$28:$AB$277,8,FALSE),""))</f>
        <v/>
      </c>
      <c r="R41" s="139" t="str">
        <f>IF(D41=0,"",IFERROR(VLOOKUP(Kataloge_Import!A40,'Nachweis Miete_MNK'!$A$28:$AB$277,27,FALSE),""))</f>
        <v/>
      </c>
      <c r="S41" s="139" t="str">
        <f>IF(D41=0,"",IFERROR(VLOOKUP(Kataloge_Import!A40,'Nachweis Miete_MNK'!$A$28:$AB$277,18,FALSE),""))</f>
        <v/>
      </c>
      <c r="T41" s="139" t="str">
        <f>IF(D41=0,"",IFERROR(VLOOKUP(Kataloge_Import!A40,'Nachweis Miete_MNK'!$A$28:$AB$277,20,FALSE),""))</f>
        <v/>
      </c>
      <c r="U41" s="157" t="str">
        <f>IF(D41=0,"",IFERROR(VLOOKUP(Kataloge_Import!A40,'Nachweis Miete_MNK'!$A$28:$AB$277,25,FALSE),""))</f>
        <v/>
      </c>
      <c r="V41" s="144" t="str">
        <f>IF(AND($B41&lt;&gt;"",HHJ=Kataloge!S$1),CONCATENATE($U41,"_","Mietneben- bzw. Betriebsausgaben"),"")</f>
        <v/>
      </c>
      <c r="W41" s="144" t="str">
        <f>IF(AND($B41&lt;&gt;"",HHJ=Kataloge!T$1),CONCATENATE($U41,"_","Mietneben- bzw. Betriebsausgaben"),"")</f>
        <v/>
      </c>
      <c r="X41" s="144" t="str">
        <f>IF(AND($B41&lt;&gt;"",HHJ=Kataloge!U$1),CONCATENATE($U41,"_","Mietneben- bzw. Betriebsausgaben"),"")</f>
        <v/>
      </c>
      <c r="Y41" s="144" t="str">
        <f>IF(AND($B41&lt;&gt;"",HHJ=Kataloge!V$1),CONCATENATE($U41,"_","Mietneben- bzw. Betriebsausgaben"),"")</f>
        <v/>
      </c>
      <c r="Z41" s="144" t="str">
        <f>IF(AND($B41&lt;&gt;"",HHJ=Kataloge!W$1),CONCATENATE($U41,"_","Mietneben- bzw. Betriebsausgaben"),"")</f>
        <v/>
      </c>
      <c r="AA41" s="144" t="str">
        <f>IF(AND($B41&lt;&gt;"",HHJ=Kataloge!X$1),CONCATENATE($U41,"_","Mietneben- bzw. Betriebsausgaben"),"")</f>
        <v/>
      </c>
    </row>
    <row r="42" spans="1:27" ht="18" customHeight="1" x14ac:dyDescent="0.2">
      <c r="A42" s="86" t="str">
        <f t="shared" si="1"/>
        <v/>
      </c>
      <c r="B42" s="87" t="str">
        <f>IF(D42=0,"",IF(D42&lt;&gt;"",Kataloge_Import!B41,""))</f>
        <v/>
      </c>
      <c r="C42" s="87" t="str">
        <f t="shared" si="0"/>
        <v/>
      </c>
      <c r="D42" s="156" t="str">
        <f>IFERROR(VLOOKUP(Kataloge_Import!A41,'Nachweis Miete_MNK'!$A$28:$AB$277,23,FALSE),"")</f>
        <v/>
      </c>
      <c r="E42" s="90"/>
      <c r="F42" s="90"/>
      <c r="G42" s="88" t="str">
        <f>IF(D42=0,"",IFERROR(VLOOKUP(Kataloge_Import!A41,'Nachweis Miete_MNK'!$A$28:$AB$277,2,FALSE),""))</f>
        <v/>
      </c>
      <c r="H42" s="88" t="str">
        <f>IF(D42=0,"",IFERROR(VLOOKUP(Kataloge_Import!A41,'Nachweis Miete_MNK'!$A$28:$AB$277,3,FALSE),""))</f>
        <v/>
      </c>
      <c r="I42" s="88" t="str">
        <f>IF(D42=0,"",IFERROR(VLOOKUP(Kataloge_Import!A41,'Nachweis Miete_MNK'!$A$28:$AB$277,4,FALSE),""))</f>
        <v/>
      </c>
      <c r="J42" s="143" t="str">
        <f>IF(D42=0,"",IFERROR(VLOOKUP(Kataloge_Import!A41,'Nachweis Miete_MNK'!$A$28:$AB$277,5,FALSE),""))</f>
        <v/>
      </c>
      <c r="K42" s="143" t="str">
        <f>IF(D42=0,"",IFERROR(VLOOKUP(Kataloge_Import!A41,'Nachweis Miete_MNK'!$A$28:$AB$277,6,FALSE),""))</f>
        <v/>
      </c>
      <c r="L42" s="89" t="str">
        <f>IF(D42=0,"",IFERROR(VLOOKUP(Kataloge_Import!A41,'Nachweis Miete_MNK'!$A$28:$AB$277,9,FALSE),""))</f>
        <v/>
      </c>
      <c r="M42" s="89" t="str">
        <f>IF(D42=0,"",IFERROR(VLOOKUP(Kataloge_Import!A41,'Nachweis Miete_MNK'!$A$28:$AB$277,28,FALSE),""))</f>
        <v/>
      </c>
      <c r="N42" s="145" t="str">
        <f t="shared" ref="N42" si="21">IF(D42=0,"",IF(D42&lt;&gt;"","unbar",""))</f>
        <v/>
      </c>
      <c r="O42" s="143"/>
      <c r="P42" s="89"/>
      <c r="Q42" s="147"/>
      <c r="R42" s="89"/>
      <c r="S42" s="89"/>
      <c r="T42" s="89"/>
      <c r="U42" s="156"/>
      <c r="V42" s="143"/>
      <c r="W42" s="143"/>
      <c r="X42" s="143"/>
      <c r="Y42" s="143"/>
      <c r="Z42" s="143"/>
      <c r="AA42" s="143"/>
    </row>
    <row r="43" spans="1:27" ht="18" customHeight="1" x14ac:dyDescent="0.2">
      <c r="A43" s="137" t="str">
        <f t="shared" si="1"/>
        <v/>
      </c>
      <c r="B43" s="138" t="str">
        <f>IF(D43=0,"",IF(D43&lt;&gt;"",Kataloge_Import!B42,""))</f>
        <v/>
      </c>
      <c r="C43" s="138" t="str">
        <f t="shared" si="0"/>
        <v/>
      </c>
      <c r="D43" s="157" t="str">
        <f>IFERROR(VLOOKUP(Kataloge_Import!A42,'Nachweis Miete_MNK'!$A$28:$AB$277,26,FALSE),"")</f>
        <v/>
      </c>
      <c r="E43" s="90"/>
      <c r="F43" s="90"/>
      <c r="G43" s="140"/>
      <c r="H43" s="140"/>
      <c r="I43" s="140"/>
      <c r="J43" s="144"/>
      <c r="K43" s="144"/>
      <c r="L43" s="139"/>
      <c r="M43" s="139"/>
      <c r="N43" s="146"/>
      <c r="O43" s="144" t="str">
        <f>IF(D43=0,"",IFERROR(VLOOKUP(Kataloge_Import!A42,'Nachweis Miete_MNK'!$A$28:$AB$277,7,FALSE),""))</f>
        <v/>
      </c>
      <c r="P43" s="139" t="str">
        <f>IF(D43=0,"",IFERROR(VLOOKUP(Kataloge_Import!A42,'Nachweis Miete_MNK'!$A$28:$AB$277,14,FALSE),""))</f>
        <v/>
      </c>
      <c r="Q43" s="148" t="str">
        <f>IF(D43=0,"",IFERROR(VLOOKUP(Kataloge_Import!A42,'Nachweis Miete_MNK'!$A$28:$AB$277,8,FALSE),""))</f>
        <v/>
      </c>
      <c r="R43" s="139" t="str">
        <f>IF(D43=0,"",IFERROR(VLOOKUP(Kataloge_Import!A42,'Nachweis Miete_MNK'!$A$28:$AB$277,27,FALSE),""))</f>
        <v/>
      </c>
      <c r="S43" s="139" t="str">
        <f>IF(D43=0,"",IFERROR(VLOOKUP(Kataloge_Import!A42,'Nachweis Miete_MNK'!$A$28:$AB$277,18,FALSE),""))</f>
        <v/>
      </c>
      <c r="T43" s="139" t="str">
        <f>IF(D43=0,"",IFERROR(VLOOKUP(Kataloge_Import!A42,'Nachweis Miete_MNK'!$A$28:$AB$277,20,FALSE),""))</f>
        <v/>
      </c>
      <c r="U43" s="157" t="str">
        <f>IF(D43=0,"",IFERROR(VLOOKUP(Kataloge_Import!A42,'Nachweis Miete_MNK'!$A$28:$AB$277,25,FALSE),""))</f>
        <v/>
      </c>
      <c r="V43" s="144" t="str">
        <f>IF(AND($B43&lt;&gt;"",HHJ=Kataloge!S$1),CONCATENATE($U43,"_","Mietneben- bzw. Betriebsausgaben"),"")</f>
        <v/>
      </c>
      <c r="W43" s="144" t="str">
        <f>IF(AND($B43&lt;&gt;"",HHJ=Kataloge!T$1),CONCATENATE($U43,"_","Mietneben- bzw. Betriebsausgaben"),"")</f>
        <v/>
      </c>
      <c r="X43" s="144" t="str">
        <f>IF(AND($B43&lt;&gt;"",HHJ=Kataloge!U$1),CONCATENATE($U43,"_","Mietneben- bzw. Betriebsausgaben"),"")</f>
        <v/>
      </c>
      <c r="Y43" s="144" t="str">
        <f>IF(AND($B43&lt;&gt;"",HHJ=Kataloge!V$1),CONCATENATE($U43,"_","Mietneben- bzw. Betriebsausgaben"),"")</f>
        <v/>
      </c>
      <c r="Z43" s="144" t="str">
        <f>IF(AND($B43&lt;&gt;"",HHJ=Kataloge!W$1),CONCATENATE($U43,"_","Mietneben- bzw. Betriebsausgaben"),"")</f>
        <v/>
      </c>
      <c r="AA43" s="144" t="str">
        <f>IF(AND($B43&lt;&gt;"",HHJ=Kataloge!X$1),CONCATENATE($U43,"_","Mietneben- bzw. Betriebsausgaben"),"")</f>
        <v/>
      </c>
    </row>
    <row r="44" spans="1:27" ht="18" customHeight="1" x14ac:dyDescent="0.2">
      <c r="A44" s="86" t="str">
        <f t="shared" si="1"/>
        <v/>
      </c>
      <c r="B44" s="87" t="str">
        <f>IF(D44=0,"",IF(D44&lt;&gt;"",Kataloge_Import!B43,""))</f>
        <v/>
      </c>
      <c r="C44" s="87" t="str">
        <f t="shared" si="0"/>
        <v/>
      </c>
      <c r="D44" s="156" t="str">
        <f>IFERROR(VLOOKUP(Kataloge_Import!A43,'Nachweis Miete_MNK'!$A$28:$AB$277,23,FALSE),"")</f>
        <v/>
      </c>
      <c r="E44" s="90"/>
      <c r="F44" s="90"/>
      <c r="G44" s="88" t="str">
        <f>IF(D44=0,"",IFERROR(VLOOKUP(Kataloge_Import!A43,'Nachweis Miete_MNK'!$A$28:$AB$277,2,FALSE),""))</f>
        <v/>
      </c>
      <c r="H44" s="88" t="str">
        <f>IF(D44=0,"",IFERROR(VLOOKUP(Kataloge_Import!A43,'Nachweis Miete_MNK'!$A$28:$AB$277,3,FALSE),""))</f>
        <v/>
      </c>
      <c r="I44" s="88" t="str">
        <f>IF(D44=0,"",IFERROR(VLOOKUP(Kataloge_Import!A43,'Nachweis Miete_MNK'!$A$28:$AB$277,4,FALSE),""))</f>
        <v/>
      </c>
      <c r="J44" s="143" t="str">
        <f>IF(D44=0,"",IFERROR(VLOOKUP(Kataloge_Import!A43,'Nachweis Miete_MNK'!$A$28:$AB$277,5,FALSE),""))</f>
        <v/>
      </c>
      <c r="K44" s="143" t="str">
        <f>IF(D44=0,"",IFERROR(VLOOKUP(Kataloge_Import!A43,'Nachweis Miete_MNK'!$A$28:$AB$277,6,FALSE),""))</f>
        <v/>
      </c>
      <c r="L44" s="89" t="str">
        <f>IF(D44=0,"",IFERROR(VLOOKUP(Kataloge_Import!A43,'Nachweis Miete_MNK'!$A$28:$AB$277,9,FALSE),""))</f>
        <v/>
      </c>
      <c r="M44" s="89" t="str">
        <f>IF(D44=0,"",IFERROR(VLOOKUP(Kataloge_Import!A43,'Nachweis Miete_MNK'!$A$28:$AB$277,28,FALSE),""))</f>
        <v/>
      </c>
      <c r="N44" s="145" t="str">
        <f t="shared" ref="N44" si="22">IF(D44=0,"",IF(D44&lt;&gt;"","unbar",""))</f>
        <v/>
      </c>
      <c r="O44" s="143"/>
      <c r="P44" s="89"/>
      <c r="Q44" s="147"/>
      <c r="R44" s="89"/>
      <c r="S44" s="89"/>
      <c r="T44" s="89"/>
      <c r="U44" s="156"/>
      <c r="V44" s="143"/>
      <c r="W44" s="143"/>
      <c r="X44" s="143"/>
      <c r="Y44" s="143"/>
      <c r="Z44" s="143"/>
      <c r="AA44" s="143"/>
    </row>
    <row r="45" spans="1:27" ht="18" customHeight="1" x14ac:dyDescent="0.2">
      <c r="A45" s="137" t="str">
        <f t="shared" si="1"/>
        <v/>
      </c>
      <c r="B45" s="138" t="str">
        <f>IF(D45=0,"",IF(D45&lt;&gt;"",Kataloge_Import!B44,""))</f>
        <v/>
      </c>
      <c r="C45" s="138" t="str">
        <f t="shared" si="0"/>
        <v/>
      </c>
      <c r="D45" s="157" t="str">
        <f>IFERROR(VLOOKUP(Kataloge_Import!A44,'Nachweis Miete_MNK'!$A$28:$AB$277,26,FALSE),"")</f>
        <v/>
      </c>
      <c r="E45" s="90"/>
      <c r="F45" s="90"/>
      <c r="G45" s="140"/>
      <c r="H45" s="140"/>
      <c r="I45" s="140"/>
      <c r="J45" s="144"/>
      <c r="K45" s="144"/>
      <c r="L45" s="139"/>
      <c r="M45" s="139"/>
      <c r="N45" s="146"/>
      <c r="O45" s="144" t="str">
        <f>IF(D45=0,"",IFERROR(VLOOKUP(Kataloge_Import!A44,'Nachweis Miete_MNK'!$A$28:$AB$277,7,FALSE),""))</f>
        <v/>
      </c>
      <c r="P45" s="139" t="str">
        <f>IF(D45=0,"",IFERROR(VLOOKUP(Kataloge_Import!A44,'Nachweis Miete_MNK'!$A$28:$AB$277,14,FALSE),""))</f>
        <v/>
      </c>
      <c r="Q45" s="148" t="str">
        <f>IF(D45=0,"",IFERROR(VLOOKUP(Kataloge_Import!A44,'Nachweis Miete_MNK'!$A$28:$AB$277,8,FALSE),""))</f>
        <v/>
      </c>
      <c r="R45" s="139" t="str">
        <f>IF(D45=0,"",IFERROR(VLOOKUP(Kataloge_Import!A44,'Nachweis Miete_MNK'!$A$28:$AB$277,27,FALSE),""))</f>
        <v/>
      </c>
      <c r="S45" s="139" t="str">
        <f>IF(D45=0,"",IFERROR(VLOOKUP(Kataloge_Import!A44,'Nachweis Miete_MNK'!$A$28:$AB$277,18,FALSE),""))</f>
        <v/>
      </c>
      <c r="T45" s="139" t="str">
        <f>IF(D45=0,"",IFERROR(VLOOKUP(Kataloge_Import!A44,'Nachweis Miete_MNK'!$A$28:$AB$277,20,FALSE),""))</f>
        <v/>
      </c>
      <c r="U45" s="157" t="str">
        <f>IF(D45=0,"",IFERROR(VLOOKUP(Kataloge_Import!A44,'Nachweis Miete_MNK'!$A$28:$AB$277,25,FALSE),""))</f>
        <v/>
      </c>
      <c r="V45" s="144" t="str">
        <f>IF(AND($B45&lt;&gt;"",HHJ=Kataloge!S$1),CONCATENATE($U45,"_","Mietneben- bzw. Betriebsausgaben"),"")</f>
        <v/>
      </c>
      <c r="W45" s="144" t="str">
        <f>IF(AND($B45&lt;&gt;"",HHJ=Kataloge!T$1),CONCATENATE($U45,"_","Mietneben- bzw. Betriebsausgaben"),"")</f>
        <v/>
      </c>
      <c r="X45" s="144" t="str">
        <f>IF(AND($B45&lt;&gt;"",HHJ=Kataloge!U$1),CONCATENATE($U45,"_","Mietneben- bzw. Betriebsausgaben"),"")</f>
        <v/>
      </c>
      <c r="Y45" s="144" t="str">
        <f>IF(AND($B45&lt;&gt;"",HHJ=Kataloge!V$1),CONCATENATE($U45,"_","Mietneben- bzw. Betriebsausgaben"),"")</f>
        <v/>
      </c>
      <c r="Z45" s="144" t="str">
        <f>IF(AND($B45&lt;&gt;"",HHJ=Kataloge!W$1),CONCATENATE($U45,"_","Mietneben- bzw. Betriebsausgaben"),"")</f>
        <v/>
      </c>
      <c r="AA45" s="144" t="str">
        <f>IF(AND($B45&lt;&gt;"",HHJ=Kataloge!X$1),CONCATENATE($U45,"_","Mietneben- bzw. Betriebsausgaben"),"")</f>
        <v/>
      </c>
    </row>
    <row r="46" spans="1:27" ht="18" customHeight="1" x14ac:dyDescent="0.2">
      <c r="A46" s="86" t="str">
        <f t="shared" si="1"/>
        <v/>
      </c>
      <c r="B46" s="87" t="str">
        <f>IF(D46=0,"",IF(D46&lt;&gt;"",Kataloge_Import!B45,""))</f>
        <v/>
      </c>
      <c r="C46" s="87" t="str">
        <f t="shared" si="0"/>
        <v/>
      </c>
      <c r="D46" s="156" t="str">
        <f>IFERROR(VLOOKUP(Kataloge_Import!A45,'Nachweis Miete_MNK'!$A$28:$AB$277,23,FALSE),"")</f>
        <v/>
      </c>
      <c r="E46" s="90"/>
      <c r="F46" s="90"/>
      <c r="G46" s="88" t="str">
        <f>IF(D46=0,"",IFERROR(VLOOKUP(Kataloge_Import!A45,'Nachweis Miete_MNK'!$A$28:$AB$277,2,FALSE),""))</f>
        <v/>
      </c>
      <c r="H46" s="88" t="str">
        <f>IF(D46=0,"",IFERROR(VLOOKUP(Kataloge_Import!A45,'Nachweis Miete_MNK'!$A$28:$AB$277,3,FALSE),""))</f>
        <v/>
      </c>
      <c r="I46" s="88" t="str">
        <f>IF(D46=0,"",IFERROR(VLOOKUP(Kataloge_Import!A45,'Nachweis Miete_MNK'!$A$28:$AB$277,4,FALSE),""))</f>
        <v/>
      </c>
      <c r="J46" s="143" t="str">
        <f>IF(D46=0,"",IFERROR(VLOOKUP(Kataloge_Import!A45,'Nachweis Miete_MNK'!$A$28:$AB$277,5,FALSE),""))</f>
        <v/>
      </c>
      <c r="K46" s="143" t="str">
        <f>IF(D46=0,"",IFERROR(VLOOKUP(Kataloge_Import!A45,'Nachweis Miete_MNK'!$A$28:$AB$277,6,FALSE),""))</f>
        <v/>
      </c>
      <c r="L46" s="89" t="str">
        <f>IF(D46=0,"",IFERROR(VLOOKUP(Kataloge_Import!A45,'Nachweis Miete_MNK'!$A$28:$AB$277,9,FALSE),""))</f>
        <v/>
      </c>
      <c r="M46" s="89" t="str">
        <f>IF(D46=0,"",IFERROR(VLOOKUP(Kataloge_Import!A45,'Nachweis Miete_MNK'!$A$28:$AB$277,28,FALSE),""))</f>
        <v/>
      </c>
      <c r="N46" s="145" t="str">
        <f t="shared" ref="N46" si="23">IF(D46=0,"",IF(D46&lt;&gt;"","unbar",""))</f>
        <v/>
      </c>
      <c r="O46" s="143"/>
      <c r="P46" s="89"/>
      <c r="Q46" s="147"/>
      <c r="R46" s="89"/>
      <c r="S46" s="89"/>
      <c r="T46" s="89"/>
      <c r="U46" s="156"/>
      <c r="V46" s="143"/>
      <c r="W46" s="143"/>
      <c r="X46" s="143"/>
      <c r="Y46" s="143"/>
      <c r="Z46" s="143"/>
      <c r="AA46" s="143"/>
    </row>
    <row r="47" spans="1:27" ht="18" customHeight="1" x14ac:dyDescent="0.2">
      <c r="A47" s="137" t="str">
        <f t="shared" si="1"/>
        <v/>
      </c>
      <c r="B47" s="138" t="str">
        <f>IF(D47=0,"",IF(D47&lt;&gt;"",Kataloge_Import!B46,""))</f>
        <v/>
      </c>
      <c r="C47" s="138" t="str">
        <f t="shared" si="0"/>
        <v/>
      </c>
      <c r="D47" s="157" t="str">
        <f>IFERROR(VLOOKUP(Kataloge_Import!A46,'Nachweis Miete_MNK'!$A$28:$AB$277,26,FALSE),"")</f>
        <v/>
      </c>
      <c r="E47" s="90"/>
      <c r="F47" s="90"/>
      <c r="G47" s="140"/>
      <c r="H47" s="140"/>
      <c r="I47" s="140"/>
      <c r="J47" s="144"/>
      <c r="K47" s="144"/>
      <c r="L47" s="139"/>
      <c r="M47" s="139"/>
      <c r="N47" s="146"/>
      <c r="O47" s="144" t="str">
        <f>IF(D47=0,"",IFERROR(VLOOKUP(Kataloge_Import!A46,'Nachweis Miete_MNK'!$A$28:$AB$277,7,FALSE),""))</f>
        <v/>
      </c>
      <c r="P47" s="139" t="str">
        <f>IF(D47=0,"",IFERROR(VLOOKUP(Kataloge_Import!A46,'Nachweis Miete_MNK'!$A$28:$AB$277,14,FALSE),""))</f>
        <v/>
      </c>
      <c r="Q47" s="148" t="str">
        <f>IF(D47=0,"",IFERROR(VLOOKUP(Kataloge_Import!A46,'Nachweis Miete_MNK'!$A$28:$AB$277,8,FALSE),""))</f>
        <v/>
      </c>
      <c r="R47" s="139" t="str">
        <f>IF(D47=0,"",IFERROR(VLOOKUP(Kataloge_Import!A46,'Nachweis Miete_MNK'!$A$28:$AB$277,27,FALSE),""))</f>
        <v/>
      </c>
      <c r="S47" s="139" t="str">
        <f>IF(D47=0,"",IFERROR(VLOOKUP(Kataloge_Import!A46,'Nachweis Miete_MNK'!$A$28:$AB$277,18,FALSE),""))</f>
        <v/>
      </c>
      <c r="T47" s="139" t="str">
        <f>IF(D47=0,"",IFERROR(VLOOKUP(Kataloge_Import!A46,'Nachweis Miete_MNK'!$A$28:$AB$277,20,FALSE),""))</f>
        <v/>
      </c>
      <c r="U47" s="157" t="str">
        <f>IF(D47=0,"",IFERROR(VLOOKUP(Kataloge_Import!A46,'Nachweis Miete_MNK'!$A$28:$AB$277,25,FALSE),""))</f>
        <v/>
      </c>
      <c r="V47" s="144" t="str">
        <f>IF(AND($B47&lt;&gt;"",HHJ=Kataloge!S$1),CONCATENATE($U47,"_","Mietneben- bzw. Betriebsausgaben"),"")</f>
        <v/>
      </c>
      <c r="W47" s="144" t="str">
        <f>IF(AND($B47&lt;&gt;"",HHJ=Kataloge!T$1),CONCATENATE($U47,"_","Mietneben- bzw. Betriebsausgaben"),"")</f>
        <v/>
      </c>
      <c r="X47" s="144" t="str">
        <f>IF(AND($B47&lt;&gt;"",HHJ=Kataloge!U$1),CONCATENATE($U47,"_","Mietneben- bzw. Betriebsausgaben"),"")</f>
        <v/>
      </c>
      <c r="Y47" s="144" t="str">
        <f>IF(AND($B47&lt;&gt;"",HHJ=Kataloge!V$1),CONCATENATE($U47,"_","Mietneben- bzw. Betriebsausgaben"),"")</f>
        <v/>
      </c>
      <c r="Z47" s="144" t="str">
        <f>IF(AND($B47&lt;&gt;"",HHJ=Kataloge!W$1),CONCATENATE($U47,"_","Mietneben- bzw. Betriebsausgaben"),"")</f>
        <v/>
      </c>
      <c r="AA47" s="144" t="str">
        <f>IF(AND($B47&lt;&gt;"",HHJ=Kataloge!X$1),CONCATENATE($U47,"_","Mietneben- bzw. Betriebsausgaben"),"")</f>
        <v/>
      </c>
    </row>
    <row r="48" spans="1:27" ht="18" customHeight="1" x14ac:dyDescent="0.2">
      <c r="A48" s="86" t="str">
        <f t="shared" si="1"/>
        <v/>
      </c>
      <c r="B48" s="87" t="str">
        <f>IF(D48=0,"",IF(D48&lt;&gt;"",Kataloge_Import!B47,""))</f>
        <v/>
      </c>
      <c r="C48" s="87" t="str">
        <f t="shared" si="0"/>
        <v/>
      </c>
      <c r="D48" s="156" t="str">
        <f>IFERROR(VLOOKUP(Kataloge_Import!A47,'Nachweis Miete_MNK'!$A$28:$AB$277,23,FALSE),"")</f>
        <v/>
      </c>
      <c r="E48" s="90"/>
      <c r="F48" s="90"/>
      <c r="G48" s="88" t="str">
        <f>IF(D48=0,"",IFERROR(VLOOKUP(Kataloge_Import!A47,'Nachweis Miete_MNK'!$A$28:$AB$277,2,FALSE),""))</f>
        <v/>
      </c>
      <c r="H48" s="88" t="str">
        <f>IF(D48=0,"",IFERROR(VLOOKUP(Kataloge_Import!A47,'Nachweis Miete_MNK'!$A$28:$AB$277,3,FALSE),""))</f>
        <v/>
      </c>
      <c r="I48" s="88" t="str">
        <f>IF(D48=0,"",IFERROR(VLOOKUP(Kataloge_Import!A47,'Nachweis Miete_MNK'!$A$28:$AB$277,4,FALSE),""))</f>
        <v/>
      </c>
      <c r="J48" s="143" t="str">
        <f>IF(D48=0,"",IFERROR(VLOOKUP(Kataloge_Import!A47,'Nachweis Miete_MNK'!$A$28:$AB$277,5,FALSE),""))</f>
        <v/>
      </c>
      <c r="K48" s="143" t="str">
        <f>IF(D48=0,"",IFERROR(VLOOKUP(Kataloge_Import!A47,'Nachweis Miete_MNK'!$A$28:$AB$277,6,FALSE),""))</f>
        <v/>
      </c>
      <c r="L48" s="89" t="str">
        <f>IF(D48=0,"",IFERROR(VLOOKUP(Kataloge_Import!A47,'Nachweis Miete_MNK'!$A$28:$AB$277,9,FALSE),""))</f>
        <v/>
      </c>
      <c r="M48" s="89" t="str">
        <f>IF(D48=0,"",IFERROR(VLOOKUP(Kataloge_Import!A47,'Nachweis Miete_MNK'!$A$28:$AB$277,28,FALSE),""))</f>
        <v/>
      </c>
      <c r="N48" s="145" t="str">
        <f t="shared" ref="N48" si="24">IF(D48=0,"",IF(D48&lt;&gt;"","unbar",""))</f>
        <v/>
      </c>
      <c r="O48" s="143"/>
      <c r="P48" s="89"/>
      <c r="Q48" s="147"/>
      <c r="R48" s="89"/>
      <c r="S48" s="89"/>
      <c r="T48" s="89"/>
      <c r="U48" s="156"/>
      <c r="V48" s="143"/>
      <c r="W48" s="143"/>
      <c r="X48" s="143"/>
      <c r="Y48" s="143"/>
      <c r="Z48" s="143"/>
      <c r="AA48" s="143"/>
    </row>
    <row r="49" spans="1:27" ht="18" customHeight="1" x14ac:dyDescent="0.2">
      <c r="A49" s="137" t="str">
        <f t="shared" si="1"/>
        <v/>
      </c>
      <c r="B49" s="138" t="str">
        <f>IF(D49=0,"",IF(D49&lt;&gt;"",Kataloge_Import!B48,""))</f>
        <v/>
      </c>
      <c r="C49" s="138" t="str">
        <f t="shared" si="0"/>
        <v/>
      </c>
      <c r="D49" s="157" t="str">
        <f>IFERROR(VLOOKUP(Kataloge_Import!A48,'Nachweis Miete_MNK'!$A$28:$AB$277,26,FALSE),"")</f>
        <v/>
      </c>
      <c r="E49" s="90"/>
      <c r="F49" s="90"/>
      <c r="G49" s="140"/>
      <c r="H49" s="140"/>
      <c r="I49" s="140"/>
      <c r="J49" s="144"/>
      <c r="K49" s="144"/>
      <c r="L49" s="139"/>
      <c r="M49" s="139"/>
      <c r="N49" s="146"/>
      <c r="O49" s="144" t="str">
        <f>IF(D49=0,"",IFERROR(VLOOKUP(Kataloge_Import!A48,'Nachweis Miete_MNK'!$A$28:$AB$277,7,FALSE),""))</f>
        <v/>
      </c>
      <c r="P49" s="139" t="str">
        <f>IF(D49=0,"",IFERROR(VLOOKUP(Kataloge_Import!A48,'Nachweis Miete_MNK'!$A$28:$AB$277,14,FALSE),""))</f>
        <v/>
      </c>
      <c r="Q49" s="148" t="str">
        <f>IF(D49=0,"",IFERROR(VLOOKUP(Kataloge_Import!A48,'Nachweis Miete_MNK'!$A$28:$AB$277,8,FALSE),""))</f>
        <v/>
      </c>
      <c r="R49" s="139" t="str">
        <f>IF(D49=0,"",IFERROR(VLOOKUP(Kataloge_Import!A48,'Nachweis Miete_MNK'!$A$28:$AB$277,27,FALSE),""))</f>
        <v/>
      </c>
      <c r="S49" s="139" t="str">
        <f>IF(D49=0,"",IFERROR(VLOOKUP(Kataloge_Import!A48,'Nachweis Miete_MNK'!$A$28:$AB$277,18,FALSE),""))</f>
        <v/>
      </c>
      <c r="T49" s="139" t="str">
        <f>IF(D49=0,"",IFERROR(VLOOKUP(Kataloge_Import!A48,'Nachweis Miete_MNK'!$A$28:$AB$277,20,FALSE),""))</f>
        <v/>
      </c>
      <c r="U49" s="157" t="str">
        <f>IF(D49=0,"",IFERROR(VLOOKUP(Kataloge_Import!A48,'Nachweis Miete_MNK'!$A$28:$AB$277,25,FALSE),""))</f>
        <v/>
      </c>
      <c r="V49" s="144" t="str">
        <f>IF(AND($B49&lt;&gt;"",HHJ=Kataloge!S$1),CONCATENATE($U49,"_","Mietneben- bzw. Betriebsausgaben"),"")</f>
        <v/>
      </c>
      <c r="W49" s="144" t="str">
        <f>IF(AND($B49&lt;&gt;"",HHJ=Kataloge!T$1),CONCATENATE($U49,"_","Mietneben- bzw. Betriebsausgaben"),"")</f>
        <v/>
      </c>
      <c r="X49" s="144" t="str">
        <f>IF(AND($B49&lt;&gt;"",HHJ=Kataloge!U$1),CONCATENATE($U49,"_","Mietneben- bzw. Betriebsausgaben"),"")</f>
        <v/>
      </c>
      <c r="Y49" s="144" t="str">
        <f>IF(AND($B49&lt;&gt;"",HHJ=Kataloge!V$1),CONCATENATE($U49,"_","Mietneben- bzw. Betriebsausgaben"),"")</f>
        <v/>
      </c>
      <c r="Z49" s="144" t="str">
        <f>IF(AND($B49&lt;&gt;"",HHJ=Kataloge!W$1),CONCATENATE($U49,"_","Mietneben- bzw. Betriebsausgaben"),"")</f>
        <v/>
      </c>
      <c r="AA49" s="144" t="str">
        <f>IF(AND($B49&lt;&gt;"",HHJ=Kataloge!X$1),CONCATENATE($U49,"_","Mietneben- bzw. Betriebsausgaben"),"")</f>
        <v/>
      </c>
    </row>
    <row r="50" spans="1:27" ht="18" customHeight="1" x14ac:dyDescent="0.2">
      <c r="A50" s="86" t="str">
        <f t="shared" si="1"/>
        <v/>
      </c>
      <c r="B50" s="87" t="str">
        <f>IF(D50=0,"",IF(D50&lt;&gt;"",Kataloge_Import!B49,""))</f>
        <v/>
      </c>
      <c r="C50" s="87" t="str">
        <f t="shared" si="0"/>
        <v/>
      </c>
      <c r="D50" s="156" t="str">
        <f>IFERROR(VLOOKUP(Kataloge_Import!A49,'Nachweis Miete_MNK'!$A$28:$AB$277,23,FALSE),"")</f>
        <v/>
      </c>
      <c r="E50" s="90"/>
      <c r="F50" s="90"/>
      <c r="G50" s="88" t="str">
        <f>IF(D50=0,"",IFERROR(VLOOKUP(Kataloge_Import!A49,'Nachweis Miete_MNK'!$A$28:$AB$277,2,FALSE),""))</f>
        <v/>
      </c>
      <c r="H50" s="88" t="str">
        <f>IF(D50=0,"",IFERROR(VLOOKUP(Kataloge_Import!A49,'Nachweis Miete_MNK'!$A$28:$AB$277,3,FALSE),""))</f>
        <v/>
      </c>
      <c r="I50" s="88" t="str">
        <f>IF(D50=0,"",IFERROR(VLOOKUP(Kataloge_Import!A49,'Nachweis Miete_MNK'!$A$28:$AB$277,4,FALSE),""))</f>
        <v/>
      </c>
      <c r="J50" s="143" t="str">
        <f>IF(D50=0,"",IFERROR(VLOOKUP(Kataloge_Import!A49,'Nachweis Miete_MNK'!$A$28:$AB$277,5,FALSE),""))</f>
        <v/>
      </c>
      <c r="K50" s="143" t="str">
        <f>IF(D50=0,"",IFERROR(VLOOKUP(Kataloge_Import!A49,'Nachweis Miete_MNK'!$A$28:$AB$277,6,FALSE),""))</f>
        <v/>
      </c>
      <c r="L50" s="89" t="str">
        <f>IF(D50=0,"",IFERROR(VLOOKUP(Kataloge_Import!A49,'Nachweis Miete_MNK'!$A$28:$AB$277,9,FALSE),""))</f>
        <v/>
      </c>
      <c r="M50" s="89" t="str">
        <f>IF(D50=0,"",IFERROR(VLOOKUP(Kataloge_Import!A49,'Nachweis Miete_MNK'!$A$28:$AB$277,28,FALSE),""))</f>
        <v/>
      </c>
      <c r="N50" s="145" t="str">
        <f t="shared" ref="N50" si="25">IF(D50=0,"",IF(D50&lt;&gt;"","unbar",""))</f>
        <v/>
      </c>
      <c r="O50" s="143"/>
      <c r="P50" s="89"/>
      <c r="Q50" s="147"/>
      <c r="R50" s="89"/>
      <c r="S50" s="89"/>
      <c r="T50" s="89"/>
      <c r="U50" s="156"/>
      <c r="V50" s="143"/>
      <c r="W50" s="143"/>
      <c r="X50" s="143"/>
      <c r="Y50" s="143"/>
      <c r="Z50" s="143"/>
      <c r="AA50" s="143"/>
    </row>
    <row r="51" spans="1:27" ht="18" customHeight="1" x14ac:dyDescent="0.2">
      <c r="A51" s="137" t="str">
        <f t="shared" si="1"/>
        <v/>
      </c>
      <c r="B51" s="138" t="str">
        <f>IF(D51=0,"",IF(D51&lt;&gt;"",Kataloge_Import!B50,""))</f>
        <v/>
      </c>
      <c r="C51" s="138" t="str">
        <f t="shared" si="0"/>
        <v/>
      </c>
      <c r="D51" s="157" t="str">
        <f>IFERROR(VLOOKUP(Kataloge_Import!A50,'Nachweis Miete_MNK'!$A$28:$AB$277,26,FALSE),"")</f>
        <v/>
      </c>
      <c r="E51" s="90"/>
      <c r="F51" s="90"/>
      <c r="G51" s="140"/>
      <c r="H51" s="140"/>
      <c r="I51" s="140"/>
      <c r="J51" s="144"/>
      <c r="K51" s="144"/>
      <c r="L51" s="139"/>
      <c r="M51" s="139"/>
      <c r="N51" s="146"/>
      <c r="O51" s="144" t="str">
        <f>IF(D51=0,"",IFERROR(VLOOKUP(Kataloge_Import!A50,'Nachweis Miete_MNK'!$A$28:$AB$277,7,FALSE),""))</f>
        <v/>
      </c>
      <c r="P51" s="139" t="str">
        <f>IF(D51=0,"",IFERROR(VLOOKUP(Kataloge_Import!A50,'Nachweis Miete_MNK'!$A$28:$AB$277,14,FALSE),""))</f>
        <v/>
      </c>
      <c r="Q51" s="148" t="str">
        <f>IF(D51=0,"",IFERROR(VLOOKUP(Kataloge_Import!A50,'Nachweis Miete_MNK'!$A$28:$AB$277,8,FALSE),""))</f>
        <v/>
      </c>
      <c r="R51" s="139" t="str">
        <f>IF(D51=0,"",IFERROR(VLOOKUP(Kataloge_Import!A50,'Nachweis Miete_MNK'!$A$28:$AB$277,27,FALSE),""))</f>
        <v/>
      </c>
      <c r="S51" s="139" t="str">
        <f>IF(D51=0,"",IFERROR(VLOOKUP(Kataloge_Import!A50,'Nachweis Miete_MNK'!$A$28:$AB$277,18,FALSE),""))</f>
        <v/>
      </c>
      <c r="T51" s="139" t="str">
        <f>IF(D51=0,"",IFERROR(VLOOKUP(Kataloge_Import!A50,'Nachweis Miete_MNK'!$A$28:$AB$277,20,FALSE),""))</f>
        <v/>
      </c>
      <c r="U51" s="157" t="str">
        <f>IF(D51=0,"",IFERROR(VLOOKUP(Kataloge_Import!A50,'Nachweis Miete_MNK'!$A$28:$AB$277,25,FALSE),""))</f>
        <v/>
      </c>
      <c r="V51" s="144" t="str">
        <f>IF(AND($B51&lt;&gt;"",HHJ=Kataloge!S$1),CONCATENATE($U51,"_","Mietneben- bzw. Betriebsausgaben"),"")</f>
        <v/>
      </c>
      <c r="W51" s="144" t="str">
        <f>IF(AND($B51&lt;&gt;"",HHJ=Kataloge!T$1),CONCATENATE($U51,"_","Mietneben- bzw. Betriebsausgaben"),"")</f>
        <v/>
      </c>
      <c r="X51" s="144" t="str">
        <f>IF(AND($B51&lt;&gt;"",HHJ=Kataloge!U$1),CONCATENATE($U51,"_","Mietneben- bzw. Betriebsausgaben"),"")</f>
        <v/>
      </c>
      <c r="Y51" s="144" t="str">
        <f>IF(AND($B51&lt;&gt;"",HHJ=Kataloge!V$1),CONCATENATE($U51,"_","Mietneben- bzw. Betriebsausgaben"),"")</f>
        <v/>
      </c>
      <c r="Z51" s="144" t="str">
        <f>IF(AND($B51&lt;&gt;"",HHJ=Kataloge!W$1),CONCATENATE($U51,"_","Mietneben- bzw. Betriebsausgaben"),"")</f>
        <v/>
      </c>
      <c r="AA51" s="144" t="str">
        <f>IF(AND($B51&lt;&gt;"",HHJ=Kataloge!X$1),CONCATENATE($U51,"_","Mietneben- bzw. Betriebsausgaben"),"")</f>
        <v/>
      </c>
    </row>
    <row r="52" spans="1:27" ht="18" customHeight="1" x14ac:dyDescent="0.2">
      <c r="A52" s="86" t="str">
        <f t="shared" si="1"/>
        <v/>
      </c>
      <c r="B52" s="87" t="str">
        <f>IF(D52=0,"",IF(D52&lt;&gt;"",Kataloge_Import!B51,""))</f>
        <v/>
      </c>
      <c r="C52" s="87" t="str">
        <f t="shared" si="0"/>
        <v/>
      </c>
      <c r="D52" s="156" t="str">
        <f>IFERROR(VLOOKUP(Kataloge_Import!A51,'Nachweis Miete_MNK'!$A$28:$AB$277,23,FALSE),"")</f>
        <v/>
      </c>
      <c r="E52" s="90"/>
      <c r="F52" s="90"/>
      <c r="G52" s="88" t="str">
        <f>IF(D52=0,"",IFERROR(VLOOKUP(Kataloge_Import!A51,'Nachweis Miete_MNK'!$A$28:$AB$277,2,FALSE),""))</f>
        <v/>
      </c>
      <c r="H52" s="88" t="str">
        <f>IF(D52=0,"",IFERROR(VLOOKUP(Kataloge_Import!A51,'Nachweis Miete_MNK'!$A$28:$AB$277,3,FALSE),""))</f>
        <v/>
      </c>
      <c r="I52" s="88" t="str">
        <f>IF(D52=0,"",IFERROR(VLOOKUP(Kataloge_Import!A51,'Nachweis Miete_MNK'!$A$28:$AB$277,4,FALSE),""))</f>
        <v/>
      </c>
      <c r="J52" s="143" t="str">
        <f>IF(D52=0,"",IFERROR(VLOOKUP(Kataloge_Import!A51,'Nachweis Miete_MNK'!$A$28:$AB$277,5,FALSE),""))</f>
        <v/>
      </c>
      <c r="K52" s="143" t="str">
        <f>IF(D52=0,"",IFERROR(VLOOKUP(Kataloge_Import!A51,'Nachweis Miete_MNK'!$A$28:$AB$277,6,FALSE),""))</f>
        <v/>
      </c>
      <c r="L52" s="89" t="str">
        <f>IF(D52=0,"",IFERROR(VLOOKUP(Kataloge_Import!A51,'Nachweis Miete_MNK'!$A$28:$AB$277,9,FALSE),""))</f>
        <v/>
      </c>
      <c r="M52" s="89" t="str">
        <f>IF(D52=0,"",IFERROR(VLOOKUP(Kataloge_Import!A51,'Nachweis Miete_MNK'!$A$28:$AB$277,28,FALSE),""))</f>
        <v/>
      </c>
      <c r="N52" s="145" t="str">
        <f t="shared" ref="N52" si="26">IF(D52=0,"",IF(D52&lt;&gt;"","unbar",""))</f>
        <v/>
      </c>
      <c r="O52" s="143"/>
      <c r="P52" s="89"/>
      <c r="Q52" s="147"/>
      <c r="R52" s="89"/>
      <c r="S52" s="89"/>
      <c r="T52" s="89"/>
      <c r="U52" s="156"/>
      <c r="V52" s="143"/>
      <c r="W52" s="143"/>
      <c r="X52" s="143"/>
      <c r="Y52" s="143"/>
      <c r="Z52" s="143"/>
      <c r="AA52" s="143"/>
    </row>
    <row r="53" spans="1:27" ht="18" customHeight="1" x14ac:dyDescent="0.2">
      <c r="A53" s="137" t="str">
        <f t="shared" si="1"/>
        <v/>
      </c>
      <c r="B53" s="138" t="str">
        <f>IF(D53=0,"",IF(D53&lt;&gt;"",Kataloge_Import!B52,""))</f>
        <v/>
      </c>
      <c r="C53" s="138" t="str">
        <f t="shared" si="0"/>
        <v/>
      </c>
      <c r="D53" s="157" t="str">
        <f>IFERROR(VLOOKUP(Kataloge_Import!A52,'Nachweis Miete_MNK'!$A$28:$AB$277,26,FALSE),"")</f>
        <v/>
      </c>
      <c r="E53" s="90"/>
      <c r="F53" s="90"/>
      <c r="G53" s="140"/>
      <c r="H53" s="140"/>
      <c r="I53" s="140"/>
      <c r="J53" s="144"/>
      <c r="K53" s="144"/>
      <c r="L53" s="139"/>
      <c r="M53" s="139"/>
      <c r="N53" s="146"/>
      <c r="O53" s="144" t="str">
        <f>IF(D53=0,"",IFERROR(VLOOKUP(Kataloge_Import!A52,'Nachweis Miete_MNK'!$A$28:$AB$277,7,FALSE),""))</f>
        <v/>
      </c>
      <c r="P53" s="139" t="str">
        <f>IF(D53=0,"",IFERROR(VLOOKUP(Kataloge_Import!A52,'Nachweis Miete_MNK'!$A$28:$AB$277,14,FALSE),""))</f>
        <v/>
      </c>
      <c r="Q53" s="148" t="str">
        <f>IF(D53=0,"",IFERROR(VLOOKUP(Kataloge_Import!A52,'Nachweis Miete_MNK'!$A$28:$AB$277,8,FALSE),""))</f>
        <v/>
      </c>
      <c r="R53" s="139" t="str">
        <f>IF(D53=0,"",IFERROR(VLOOKUP(Kataloge_Import!A52,'Nachweis Miete_MNK'!$A$28:$AB$277,27,FALSE),""))</f>
        <v/>
      </c>
      <c r="S53" s="139" t="str">
        <f>IF(D53=0,"",IFERROR(VLOOKUP(Kataloge_Import!A52,'Nachweis Miete_MNK'!$A$28:$AB$277,18,FALSE),""))</f>
        <v/>
      </c>
      <c r="T53" s="139" t="str">
        <f>IF(D53=0,"",IFERROR(VLOOKUP(Kataloge_Import!A52,'Nachweis Miete_MNK'!$A$28:$AB$277,20,FALSE),""))</f>
        <v/>
      </c>
      <c r="U53" s="157" t="str">
        <f>IF(D53=0,"",IFERROR(VLOOKUP(Kataloge_Import!A52,'Nachweis Miete_MNK'!$A$28:$AB$277,25,FALSE),""))</f>
        <v/>
      </c>
      <c r="V53" s="144" t="str">
        <f>IF(AND($B53&lt;&gt;"",HHJ=Kataloge!S$1),CONCATENATE($U53,"_","Mietneben- bzw. Betriebsausgaben"),"")</f>
        <v/>
      </c>
      <c r="W53" s="144" t="str">
        <f>IF(AND($B53&lt;&gt;"",HHJ=Kataloge!T$1),CONCATENATE($U53,"_","Mietneben- bzw. Betriebsausgaben"),"")</f>
        <v/>
      </c>
      <c r="X53" s="144" t="str">
        <f>IF(AND($B53&lt;&gt;"",HHJ=Kataloge!U$1),CONCATENATE($U53,"_","Mietneben- bzw. Betriebsausgaben"),"")</f>
        <v/>
      </c>
      <c r="Y53" s="144" t="str">
        <f>IF(AND($B53&lt;&gt;"",HHJ=Kataloge!V$1),CONCATENATE($U53,"_","Mietneben- bzw. Betriebsausgaben"),"")</f>
        <v/>
      </c>
      <c r="Z53" s="144" t="str">
        <f>IF(AND($B53&lt;&gt;"",HHJ=Kataloge!W$1),CONCATENATE($U53,"_","Mietneben- bzw. Betriebsausgaben"),"")</f>
        <v/>
      </c>
      <c r="AA53" s="144" t="str">
        <f>IF(AND($B53&lt;&gt;"",HHJ=Kataloge!X$1),CONCATENATE($U53,"_","Mietneben- bzw. Betriebsausgaben"),"")</f>
        <v/>
      </c>
    </row>
    <row r="54" spans="1:27" ht="18" customHeight="1" x14ac:dyDescent="0.2">
      <c r="A54" s="86" t="str">
        <f t="shared" si="1"/>
        <v/>
      </c>
      <c r="B54" s="87" t="str">
        <f>IF(D54=0,"",IF(D54&lt;&gt;"",Kataloge_Import!B53,""))</f>
        <v/>
      </c>
      <c r="C54" s="87" t="str">
        <f t="shared" si="0"/>
        <v/>
      </c>
      <c r="D54" s="156" t="str">
        <f>IFERROR(VLOOKUP(Kataloge_Import!A53,'Nachweis Miete_MNK'!$A$28:$AB$277,23,FALSE),"")</f>
        <v/>
      </c>
      <c r="E54" s="90"/>
      <c r="F54" s="90"/>
      <c r="G54" s="88" t="str">
        <f>IF(D54=0,"",IFERROR(VLOOKUP(Kataloge_Import!A53,'Nachweis Miete_MNK'!$A$28:$AB$277,2,FALSE),""))</f>
        <v/>
      </c>
      <c r="H54" s="88" t="str">
        <f>IF(D54=0,"",IFERROR(VLOOKUP(Kataloge_Import!A53,'Nachweis Miete_MNK'!$A$28:$AB$277,3,FALSE),""))</f>
        <v/>
      </c>
      <c r="I54" s="88" t="str">
        <f>IF(D54=0,"",IFERROR(VLOOKUP(Kataloge_Import!A53,'Nachweis Miete_MNK'!$A$28:$AB$277,4,FALSE),""))</f>
        <v/>
      </c>
      <c r="J54" s="143" t="str">
        <f>IF(D54=0,"",IFERROR(VLOOKUP(Kataloge_Import!A53,'Nachweis Miete_MNK'!$A$28:$AB$277,5,FALSE),""))</f>
        <v/>
      </c>
      <c r="K54" s="143" t="str">
        <f>IF(D54=0,"",IFERROR(VLOOKUP(Kataloge_Import!A53,'Nachweis Miete_MNK'!$A$28:$AB$277,6,FALSE),""))</f>
        <v/>
      </c>
      <c r="L54" s="89" t="str">
        <f>IF(D54=0,"",IFERROR(VLOOKUP(Kataloge_Import!A53,'Nachweis Miete_MNK'!$A$28:$AB$277,9,FALSE),""))</f>
        <v/>
      </c>
      <c r="M54" s="89" t="str">
        <f>IF(D54=0,"",IFERROR(VLOOKUP(Kataloge_Import!A53,'Nachweis Miete_MNK'!$A$28:$AB$277,28,FALSE),""))</f>
        <v/>
      </c>
      <c r="N54" s="145" t="str">
        <f t="shared" ref="N54" si="27">IF(D54=0,"",IF(D54&lt;&gt;"","unbar",""))</f>
        <v/>
      </c>
      <c r="O54" s="143"/>
      <c r="P54" s="89"/>
      <c r="Q54" s="147"/>
      <c r="R54" s="89"/>
      <c r="S54" s="89"/>
      <c r="T54" s="89"/>
      <c r="U54" s="156"/>
      <c r="V54" s="143"/>
      <c r="W54" s="143"/>
      <c r="X54" s="143"/>
      <c r="Y54" s="143"/>
      <c r="Z54" s="143"/>
      <c r="AA54" s="143"/>
    </row>
    <row r="55" spans="1:27" ht="18" customHeight="1" x14ac:dyDescent="0.2">
      <c r="A55" s="137" t="str">
        <f t="shared" si="1"/>
        <v/>
      </c>
      <c r="B55" s="138" t="str">
        <f>IF(D55=0,"",IF(D55&lt;&gt;"",Kataloge_Import!B54,""))</f>
        <v/>
      </c>
      <c r="C55" s="138" t="str">
        <f t="shared" si="0"/>
        <v/>
      </c>
      <c r="D55" s="157" t="str">
        <f>IFERROR(VLOOKUP(Kataloge_Import!A54,'Nachweis Miete_MNK'!$A$28:$AB$277,26,FALSE),"")</f>
        <v/>
      </c>
      <c r="E55" s="90"/>
      <c r="F55" s="90"/>
      <c r="G55" s="140"/>
      <c r="H55" s="140"/>
      <c r="I55" s="140"/>
      <c r="J55" s="144"/>
      <c r="K55" s="144"/>
      <c r="L55" s="139"/>
      <c r="M55" s="139"/>
      <c r="N55" s="146"/>
      <c r="O55" s="144" t="str">
        <f>IF(D55=0,"",IFERROR(VLOOKUP(Kataloge_Import!A54,'Nachweis Miete_MNK'!$A$28:$AB$277,7,FALSE),""))</f>
        <v/>
      </c>
      <c r="P55" s="139" t="str">
        <f>IF(D55=0,"",IFERROR(VLOOKUP(Kataloge_Import!A54,'Nachweis Miete_MNK'!$A$28:$AB$277,14,FALSE),""))</f>
        <v/>
      </c>
      <c r="Q55" s="148" t="str">
        <f>IF(D55=0,"",IFERROR(VLOOKUP(Kataloge_Import!A54,'Nachweis Miete_MNK'!$A$28:$AB$277,8,FALSE),""))</f>
        <v/>
      </c>
      <c r="R55" s="139" t="str">
        <f>IF(D55=0,"",IFERROR(VLOOKUP(Kataloge_Import!A54,'Nachweis Miete_MNK'!$A$28:$AB$277,27,FALSE),""))</f>
        <v/>
      </c>
      <c r="S55" s="139" t="str">
        <f>IF(D55=0,"",IFERROR(VLOOKUP(Kataloge_Import!A54,'Nachweis Miete_MNK'!$A$28:$AB$277,18,FALSE),""))</f>
        <v/>
      </c>
      <c r="T55" s="139" t="str">
        <f>IF(D55=0,"",IFERROR(VLOOKUP(Kataloge_Import!A54,'Nachweis Miete_MNK'!$A$28:$AB$277,20,FALSE),""))</f>
        <v/>
      </c>
      <c r="U55" s="157" t="str">
        <f>IF(D55=0,"",IFERROR(VLOOKUP(Kataloge_Import!A54,'Nachweis Miete_MNK'!$A$28:$AB$277,25,FALSE),""))</f>
        <v/>
      </c>
      <c r="V55" s="144" t="str">
        <f>IF(AND($B55&lt;&gt;"",HHJ=Kataloge!S$1),CONCATENATE($U55,"_","Mietneben- bzw. Betriebsausgaben"),"")</f>
        <v/>
      </c>
      <c r="W55" s="144" t="str">
        <f>IF(AND($B55&lt;&gt;"",HHJ=Kataloge!T$1),CONCATENATE($U55,"_","Mietneben- bzw. Betriebsausgaben"),"")</f>
        <v/>
      </c>
      <c r="X55" s="144" t="str">
        <f>IF(AND($B55&lt;&gt;"",HHJ=Kataloge!U$1),CONCATENATE($U55,"_","Mietneben- bzw. Betriebsausgaben"),"")</f>
        <v/>
      </c>
      <c r="Y55" s="144" t="str">
        <f>IF(AND($B55&lt;&gt;"",HHJ=Kataloge!V$1),CONCATENATE($U55,"_","Mietneben- bzw. Betriebsausgaben"),"")</f>
        <v/>
      </c>
      <c r="Z55" s="144" t="str">
        <f>IF(AND($B55&lt;&gt;"",HHJ=Kataloge!W$1),CONCATENATE($U55,"_","Mietneben- bzw. Betriebsausgaben"),"")</f>
        <v/>
      </c>
      <c r="AA55" s="144" t="str">
        <f>IF(AND($B55&lt;&gt;"",HHJ=Kataloge!X$1),CONCATENATE($U55,"_","Mietneben- bzw. Betriebsausgaben"),"")</f>
        <v/>
      </c>
    </row>
    <row r="56" spans="1:27" ht="18" customHeight="1" x14ac:dyDescent="0.2">
      <c r="A56" s="86" t="str">
        <f t="shared" si="1"/>
        <v/>
      </c>
      <c r="B56" s="87" t="str">
        <f>IF(D56=0,"",IF(D56&lt;&gt;"",Kataloge_Import!B55,""))</f>
        <v/>
      </c>
      <c r="C56" s="87" t="str">
        <f t="shared" si="0"/>
        <v/>
      </c>
      <c r="D56" s="156" t="str">
        <f>IFERROR(VLOOKUP(Kataloge_Import!A55,'Nachweis Miete_MNK'!$A$28:$AB$277,23,FALSE),"")</f>
        <v/>
      </c>
      <c r="E56" s="90"/>
      <c r="F56" s="90"/>
      <c r="G56" s="88" t="str">
        <f>IF(D56=0,"",IFERROR(VLOOKUP(Kataloge_Import!A55,'Nachweis Miete_MNK'!$A$28:$AB$277,2,FALSE),""))</f>
        <v/>
      </c>
      <c r="H56" s="88" t="str">
        <f>IF(D56=0,"",IFERROR(VLOOKUP(Kataloge_Import!A55,'Nachweis Miete_MNK'!$A$28:$AB$277,3,FALSE),""))</f>
        <v/>
      </c>
      <c r="I56" s="88" t="str">
        <f>IF(D56=0,"",IFERROR(VLOOKUP(Kataloge_Import!A55,'Nachweis Miete_MNK'!$A$28:$AB$277,4,FALSE),""))</f>
        <v/>
      </c>
      <c r="J56" s="143" t="str">
        <f>IF(D56=0,"",IFERROR(VLOOKUP(Kataloge_Import!A55,'Nachweis Miete_MNK'!$A$28:$AB$277,5,FALSE),""))</f>
        <v/>
      </c>
      <c r="K56" s="143" t="str">
        <f>IF(D56=0,"",IFERROR(VLOOKUP(Kataloge_Import!A55,'Nachweis Miete_MNK'!$A$28:$AB$277,6,FALSE),""))</f>
        <v/>
      </c>
      <c r="L56" s="89" t="str">
        <f>IF(D56=0,"",IFERROR(VLOOKUP(Kataloge_Import!A55,'Nachweis Miete_MNK'!$A$28:$AB$277,9,FALSE),""))</f>
        <v/>
      </c>
      <c r="M56" s="89" t="str">
        <f>IF(D56=0,"",IFERROR(VLOOKUP(Kataloge_Import!A55,'Nachweis Miete_MNK'!$A$28:$AB$277,28,FALSE),""))</f>
        <v/>
      </c>
      <c r="N56" s="145" t="str">
        <f t="shared" ref="N56" si="28">IF(D56=0,"",IF(D56&lt;&gt;"","unbar",""))</f>
        <v/>
      </c>
      <c r="O56" s="143"/>
      <c r="P56" s="89"/>
      <c r="Q56" s="147"/>
      <c r="R56" s="89"/>
      <c r="S56" s="89"/>
      <c r="T56" s="89"/>
      <c r="U56" s="156"/>
      <c r="V56" s="143"/>
      <c r="W56" s="143"/>
      <c r="X56" s="143"/>
      <c r="Y56" s="143"/>
      <c r="Z56" s="143"/>
      <c r="AA56" s="143"/>
    </row>
    <row r="57" spans="1:27" ht="18" customHeight="1" x14ac:dyDescent="0.2">
      <c r="A57" s="137" t="str">
        <f t="shared" si="1"/>
        <v/>
      </c>
      <c r="B57" s="138" t="str">
        <f>IF(D57=0,"",IF(D57&lt;&gt;"",Kataloge_Import!B56,""))</f>
        <v/>
      </c>
      <c r="C57" s="138" t="str">
        <f t="shared" si="0"/>
        <v/>
      </c>
      <c r="D57" s="157" t="str">
        <f>IFERROR(VLOOKUP(Kataloge_Import!A56,'Nachweis Miete_MNK'!$A$28:$AB$277,26,FALSE),"")</f>
        <v/>
      </c>
      <c r="E57" s="90"/>
      <c r="F57" s="90"/>
      <c r="G57" s="140"/>
      <c r="H57" s="140"/>
      <c r="I57" s="140"/>
      <c r="J57" s="144"/>
      <c r="K57" s="144"/>
      <c r="L57" s="139"/>
      <c r="M57" s="139"/>
      <c r="N57" s="146"/>
      <c r="O57" s="144" t="str">
        <f>IF(D57=0,"",IFERROR(VLOOKUP(Kataloge_Import!A56,'Nachweis Miete_MNK'!$A$28:$AB$277,7,FALSE),""))</f>
        <v/>
      </c>
      <c r="P57" s="139" t="str">
        <f>IF(D57=0,"",IFERROR(VLOOKUP(Kataloge_Import!A56,'Nachweis Miete_MNK'!$A$28:$AB$277,14,FALSE),""))</f>
        <v/>
      </c>
      <c r="Q57" s="148" t="str">
        <f>IF(D57=0,"",IFERROR(VLOOKUP(Kataloge_Import!A56,'Nachweis Miete_MNK'!$A$28:$AB$277,8,FALSE),""))</f>
        <v/>
      </c>
      <c r="R57" s="139" t="str">
        <f>IF(D57=0,"",IFERROR(VLOOKUP(Kataloge_Import!A56,'Nachweis Miete_MNK'!$A$28:$AB$277,27,FALSE),""))</f>
        <v/>
      </c>
      <c r="S57" s="139" t="str">
        <f>IF(D57=0,"",IFERROR(VLOOKUP(Kataloge_Import!A56,'Nachweis Miete_MNK'!$A$28:$AB$277,18,FALSE),""))</f>
        <v/>
      </c>
      <c r="T57" s="139" t="str">
        <f>IF(D57=0,"",IFERROR(VLOOKUP(Kataloge_Import!A56,'Nachweis Miete_MNK'!$A$28:$AB$277,20,FALSE),""))</f>
        <v/>
      </c>
      <c r="U57" s="157" t="str">
        <f>IF(D57=0,"",IFERROR(VLOOKUP(Kataloge_Import!A56,'Nachweis Miete_MNK'!$A$28:$AB$277,25,FALSE),""))</f>
        <v/>
      </c>
      <c r="V57" s="144" t="str">
        <f>IF(AND($B57&lt;&gt;"",HHJ=Kataloge!S$1),CONCATENATE($U57,"_","Mietneben- bzw. Betriebsausgaben"),"")</f>
        <v/>
      </c>
      <c r="W57" s="144" t="str">
        <f>IF(AND($B57&lt;&gt;"",HHJ=Kataloge!T$1),CONCATENATE($U57,"_","Mietneben- bzw. Betriebsausgaben"),"")</f>
        <v/>
      </c>
      <c r="X57" s="144" t="str">
        <f>IF(AND($B57&lt;&gt;"",HHJ=Kataloge!U$1),CONCATENATE($U57,"_","Mietneben- bzw. Betriebsausgaben"),"")</f>
        <v/>
      </c>
      <c r="Y57" s="144" t="str">
        <f>IF(AND($B57&lt;&gt;"",HHJ=Kataloge!V$1),CONCATENATE($U57,"_","Mietneben- bzw. Betriebsausgaben"),"")</f>
        <v/>
      </c>
      <c r="Z57" s="144" t="str">
        <f>IF(AND($B57&lt;&gt;"",HHJ=Kataloge!W$1),CONCATENATE($U57,"_","Mietneben- bzw. Betriebsausgaben"),"")</f>
        <v/>
      </c>
      <c r="AA57" s="144" t="str">
        <f>IF(AND($B57&lt;&gt;"",HHJ=Kataloge!X$1),CONCATENATE($U57,"_","Mietneben- bzw. Betriebsausgaben"),"")</f>
        <v/>
      </c>
    </row>
    <row r="58" spans="1:27" ht="18" customHeight="1" x14ac:dyDescent="0.2">
      <c r="A58" s="86" t="str">
        <f t="shared" si="1"/>
        <v/>
      </c>
      <c r="B58" s="87" t="str">
        <f>IF(D58=0,"",IF(D58&lt;&gt;"",Kataloge_Import!B57,""))</f>
        <v/>
      </c>
      <c r="C58" s="87" t="str">
        <f t="shared" si="0"/>
        <v/>
      </c>
      <c r="D58" s="156" t="str">
        <f>IFERROR(VLOOKUP(Kataloge_Import!A57,'Nachweis Miete_MNK'!$A$28:$AB$277,23,FALSE),"")</f>
        <v/>
      </c>
      <c r="E58" s="90"/>
      <c r="F58" s="90"/>
      <c r="G58" s="88" t="str">
        <f>IF(D58=0,"",IFERROR(VLOOKUP(Kataloge_Import!A57,'Nachweis Miete_MNK'!$A$28:$AB$277,2,FALSE),""))</f>
        <v/>
      </c>
      <c r="H58" s="88" t="str">
        <f>IF(D58=0,"",IFERROR(VLOOKUP(Kataloge_Import!A57,'Nachweis Miete_MNK'!$A$28:$AB$277,3,FALSE),""))</f>
        <v/>
      </c>
      <c r="I58" s="88" t="str">
        <f>IF(D58=0,"",IFERROR(VLOOKUP(Kataloge_Import!A57,'Nachweis Miete_MNK'!$A$28:$AB$277,4,FALSE),""))</f>
        <v/>
      </c>
      <c r="J58" s="143" t="str">
        <f>IF(D58=0,"",IFERROR(VLOOKUP(Kataloge_Import!A57,'Nachweis Miete_MNK'!$A$28:$AB$277,5,FALSE),""))</f>
        <v/>
      </c>
      <c r="K58" s="143" t="str">
        <f>IF(D58=0,"",IFERROR(VLOOKUP(Kataloge_Import!A57,'Nachweis Miete_MNK'!$A$28:$AB$277,6,FALSE),""))</f>
        <v/>
      </c>
      <c r="L58" s="89" t="str">
        <f>IF(D58=0,"",IFERROR(VLOOKUP(Kataloge_Import!A57,'Nachweis Miete_MNK'!$A$28:$AB$277,9,FALSE),""))</f>
        <v/>
      </c>
      <c r="M58" s="89" t="str">
        <f>IF(D58=0,"",IFERROR(VLOOKUP(Kataloge_Import!A57,'Nachweis Miete_MNK'!$A$28:$AB$277,28,FALSE),""))</f>
        <v/>
      </c>
      <c r="N58" s="145" t="str">
        <f t="shared" ref="N58" si="29">IF(D58=0,"",IF(D58&lt;&gt;"","unbar",""))</f>
        <v/>
      </c>
      <c r="O58" s="143"/>
      <c r="P58" s="89"/>
      <c r="Q58" s="147"/>
      <c r="R58" s="89"/>
      <c r="S58" s="89"/>
      <c r="T58" s="89"/>
      <c r="U58" s="156"/>
      <c r="V58" s="143"/>
      <c r="W58" s="143"/>
      <c r="X58" s="143"/>
      <c r="Y58" s="143"/>
      <c r="Z58" s="143"/>
      <c r="AA58" s="143"/>
    </row>
    <row r="59" spans="1:27" ht="18" customHeight="1" x14ac:dyDescent="0.2">
      <c r="A59" s="137" t="str">
        <f t="shared" si="1"/>
        <v/>
      </c>
      <c r="B59" s="138" t="str">
        <f>IF(D59=0,"",IF(D59&lt;&gt;"",Kataloge_Import!B58,""))</f>
        <v/>
      </c>
      <c r="C59" s="138" t="str">
        <f t="shared" si="0"/>
        <v/>
      </c>
      <c r="D59" s="157" t="str">
        <f>IFERROR(VLOOKUP(Kataloge_Import!A58,'Nachweis Miete_MNK'!$A$28:$AB$277,26,FALSE),"")</f>
        <v/>
      </c>
      <c r="E59" s="90"/>
      <c r="F59" s="90"/>
      <c r="G59" s="140"/>
      <c r="H59" s="140"/>
      <c r="I59" s="140"/>
      <c r="J59" s="144"/>
      <c r="K59" s="144"/>
      <c r="L59" s="139"/>
      <c r="M59" s="139"/>
      <c r="N59" s="146"/>
      <c r="O59" s="144" t="str">
        <f>IF(D59=0,"",IFERROR(VLOOKUP(Kataloge_Import!A58,'Nachweis Miete_MNK'!$A$28:$AB$277,7,FALSE),""))</f>
        <v/>
      </c>
      <c r="P59" s="139" t="str">
        <f>IF(D59=0,"",IFERROR(VLOOKUP(Kataloge_Import!A58,'Nachweis Miete_MNK'!$A$28:$AB$277,14,FALSE),""))</f>
        <v/>
      </c>
      <c r="Q59" s="148" t="str">
        <f>IF(D59=0,"",IFERROR(VLOOKUP(Kataloge_Import!A58,'Nachweis Miete_MNK'!$A$28:$AB$277,8,FALSE),""))</f>
        <v/>
      </c>
      <c r="R59" s="139" t="str">
        <f>IF(D59=0,"",IFERROR(VLOOKUP(Kataloge_Import!A58,'Nachweis Miete_MNK'!$A$28:$AB$277,27,FALSE),""))</f>
        <v/>
      </c>
      <c r="S59" s="139" t="str">
        <f>IF(D59=0,"",IFERROR(VLOOKUP(Kataloge_Import!A58,'Nachweis Miete_MNK'!$A$28:$AB$277,18,FALSE),""))</f>
        <v/>
      </c>
      <c r="T59" s="139" t="str">
        <f>IF(D59=0,"",IFERROR(VLOOKUP(Kataloge_Import!A58,'Nachweis Miete_MNK'!$A$28:$AB$277,20,FALSE),""))</f>
        <v/>
      </c>
      <c r="U59" s="157" t="str">
        <f>IF(D59=0,"",IFERROR(VLOOKUP(Kataloge_Import!A58,'Nachweis Miete_MNK'!$A$28:$AB$277,25,FALSE),""))</f>
        <v/>
      </c>
      <c r="V59" s="144" t="str">
        <f>IF(AND($B59&lt;&gt;"",HHJ=Kataloge!S$1),CONCATENATE($U59,"_","Mietneben- bzw. Betriebsausgaben"),"")</f>
        <v/>
      </c>
      <c r="W59" s="144" t="str">
        <f>IF(AND($B59&lt;&gt;"",HHJ=Kataloge!T$1),CONCATENATE($U59,"_","Mietneben- bzw. Betriebsausgaben"),"")</f>
        <v/>
      </c>
      <c r="X59" s="144" t="str">
        <f>IF(AND($B59&lt;&gt;"",HHJ=Kataloge!U$1),CONCATENATE($U59,"_","Mietneben- bzw. Betriebsausgaben"),"")</f>
        <v/>
      </c>
      <c r="Y59" s="144" t="str">
        <f>IF(AND($B59&lt;&gt;"",HHJ=Kataloge!V$1),CONCATENATE($U59,"_","Mietneben- bzw. Betriebsausgaben"),"")</f>
        <v/>
      </c>
      <c r="Z59" s="144" t="str">
        <f>IF(AND($B59&lt;&gt;"",HHJ=Kataloge!W$1),CONCATENATE($U59,"_","Mietneben- bzw. Betriebsausgaben"),"")</f>
        <v/>
      </c>
      <c r="AA59" s="144" t="str">
        <f>IF(AND($B59&lt;&gt;"",HHJ=Kataloge!X$1),CONCATENATE($U59,"_","Mietneben- bzw. Betriebsausgaben"),"")</f>
        <v/>
      </c>
    </row>
    <row r="60" spans="1:27" ht="18" customHeight="1" x14ac:dyDescent="0.2">
      <c r="A60" s="86" t="str">
        <f t="shared" si="1"/>
        <v/>
      </c>
      <c r="B60" s="87" t="str">
        <f>IF(D60=0,"",IF(D60&lt;&gt;"",Kataloge_Import!B59,""))</f>
        <v/>
      </c>
      <c r="C60" s="87" t="str">
        <f t="shared" si="0"/>
        <v/>
      </c>
      <c r="D60" s="156" t="str">
        <f>IFERROR(VLOOKUP(Kataloge_Import!A59,'Nachweis Miete_MNK'!$A$28:$AB$277,23,FALSE),"")</f>
        <v/>
      </c>
      <c r="E60" s="90"/>
      <c r="F60" s="90"/>
      <c r="G60" s="88" t="str">
        <f>IF(D60=0,"",IFERROR(VLOOKUP(Kataloge_Import!A59,'Nachweis Miete_MNK'!$A$28:$AB$277,2,FALSE),""))</f>
        <v/>
      </c>
      <c r="H60" s="88" t="str">
        <f>IF(D60=0,"",IFERROR(VLOOKUP(Kataloge_Import!A59,'Nachweis Miete_MNK'!$A$28:$AB$277,3,FALSE),""))</f>
        <v/>
      </c>
      <c r="I60" s="88" t="str">
        <f>IF(D60=0,"",IFERROR(VLOOKUP(Kataloge_Import!A59,'Nachweis Miete_MNK'!$A$28:$AB$277,4,FALSE),""))</f>
        <v/>
      </c>
      <c r="J60" s="143" t="str">
        <f>IF(D60=0,"",IFERROR(VLOOKUP(Kataloge_Import!A59,'Nachweis Miete_MNK'!$A$28:$AB$277,5,FALSE),""))</f>
        <v/>
      </c>
      <c r="K60" s="143" t="str">
        <f>IF(D60=0,"",IFERROR(VLOOKUP(Kataloge_Import!A59,'Nachweis Miete_MNK'!$A$28:$AB$277,6,FALSE),""))</f>
        <v/>
      </c>
      <c r="L60" s="89" t="str">
        <f>IF(D60=0,"",IFERROR(VLOOKUP(Kataloge_Import!A59,'Nachweis Miete_MNK'!$A$28:$AB$277,9,FALSE),""))</f>
        <v/>
      </c>
      <c r="M60" s="89" t="str">
        <f>IF(D60=0,"",IFERROR(VLOOKUP(Kataloge_Import!A59,'Nachweis Miete_MNK'!$A$28:$AB$277,28,FALSE),""))</f>
        <v/>
      </c>
      <c r="N60" s="145" t="str">
        <f t="shared" ref="N60" si="30">IF(D60=0,"",IF(D60&lt;&gt;"","unbar",""))</f>
        <v/>
      </c>
      <c r="O60" s="143"/>
      <c r="P60" s="89"/>
      <c r="Q60" s="147"/>
      <c r="R60" s="89"/>
      <c r="S60" s="89"/>
      <c r="T60" s="89"/>
      <c r="U60" s="156"/>
      <c r="V60" s="143"/>
      <c r="W60" s="143"/>
      <c r="X60" s="143"/>
      <c r="Y60" s="143"/>
      <c r="Z60" s="143"/>
      <c r="AA60" s="143"/>
    </row>
    <row r="61" spans="1:27" ht="18" customHeight="1" x14ac:dyDescent="0.2">
      <c r="A61" s="137" t="str">
        <f t="shared" si="1"/>
        <v/>
      </c>
      <c r="B61" s="138" t="str">
        <f>IF(D61=0,"",IF(D61&lt;&gt;"",Kataloge_Import!B60,""))</f>
        <v/>
      </c>
      <c r="C61" s="138" t="str">
        <f t="shared" si="0"/>
        <v/>
      </c>
      <c r="D61" s="157" t="str">
        <f>IFERROR(VLOOKUP(Kataloge_Import!A60,'Nachweis Miete_MNK'!$A$28:$AB$277,26,FALSE),"")</f>
        <v/>
      </c>
      <c r="E61" s="90"/>
      <c r="F61" s="90"/>
      <c r="G61" s="140"/>
      <c r="H61" s="140"/>
      <c r="I61" s="140"/>
      <c r="J61" s="144"/>
      <c r="K61" s="144"/>
      <c r="L61" s="139"/>
      <c r="M61" s="139"/>
      <c r="N61" s="146"/>
      <c r="O61" s="144" t="str">
        <f>IF(D61=0,"",IFERROR(VLOOKUP(Kataloge_Import!A60,'Nachweis Miete_MNK'!$A$28:$AB$277,7,FALSE),""))</f>
        <v/>
      </c>
      <c r="P61" s="139" t="str">
        <f>IF(D61=0,"",IFERROR(VLOOKUP(Kataloge_Import!A60,'Nachweis Miete_MNK'!$A$28:$AB$277,14,FALSE),""))</f>
        <v/>
      </c>
      <c r="Q61" s="148" t="str">
        <f>IF(D61=0,"",IFERROR(VLOOKUP(Kataloge_Import!A60,'Nachweis Miete_MNK'!$A$28:$AB$277,8,FALSE),""))</f>
        <v/>
      </c>
      <c r="R61" s="139" t="str">
        <f>IF(D61=0,"",IFERROR(VLOOKUP(Kataloge_Import!A60,'Nachweis Miete_MNK'!$A$28:$AB$277,27,FALSE),""))</f>
        <v/>
      </c>
      <c r="S61" s="139" t="str">
        <f>IF(D61=0,"",IFERROR(VLOOKUP(Kataloge_Import!A60,'Nachweis Miete_MNK'!$A$28:$AB$277,18,FALSE),""))</f>
        <v/>
      </c>
      <c r="T61" s="139" t="str">
        <f>IF(D61=0,"",IFERROR(VLOOKUP(Kataloge_Import!A60,'Nachweis Miete_MNK'!$A$28:$AB$277,20,FALSE),""))</f>
        <v/>
      </c>
      <c r="U61" s="157" t="str">
        <f>IF(D61=0,"",IFERROR(VLOOKUP(Kataloge_Import!A60,'Nachweis Miete_MNK'!$A$28:$AB$277,25,FALSE),""))</f>
        <v/>
      </c>
      <c r="V61" s="144" t="str">
        <f>IF(AND($B61&lt;&gt;"",HHJ=Kataloge!S$1),CONCATENATE($U61,"_","Mietneben- bzw. Betriebsausgaben"),"")</f>
        <v/>
      </c>
      <c r="W61" s="144" t="str">
        <f>IF(AND($B61&lt;&gt;"",HHJ=Kataloge!T$1),CONCATENATE($U61,"_","Mietneben- bzw. Betriebsausgaben"),"")</f>
        <v/>
      </c>
      <c r="X61" s="144" t="str">
        <f>IF(AND($B61&lt;&gt;"",HHJ=Kataloge!U$1),CONCATENATE($U61,"_","Mietneben- bzw. Betriebsausgaben"),"")</f>
        <v/>
      </c>
      <c r="Y61" s="144" t="str">
        <f>IF(AND($B61&lt;&gt;"",HHJ=Kataloge!V$1),CONCATENATE($U61,"_","Mietneben- bzw. Betriebsausgaben"),"")</f>
        <v/>
      </c>
      <c r="Z61" s="144" t="str">
        <f>IF(AND($B61&lt;&gt;"",HHJ=Kataloge!W$1),CONCATENATE($U61,"_","Mietneben- bzw. Betriebsausgaben"),"")</f>
        <v/>
      </c>
      <c r="AA61" s="144" t="str">
        <f>IF(AND($B61&lt;&gt;"",HHJ=Kataloge!X$1),CONCATENATE($U61,"_","Mietneben- bzw. Betriebsausgaben"),"")</f>
        <v/>
      </c>
    </row>
    <row r="62" spans="1:27" ht="18" customHeight="1" x14ac:dyDescent="0.2">
      <c r="A62" s="86" t="str">
        <f t="shared" si="1"/>
        <v/>
      </c>
      <c r="B62" s="87" t="str">
        <f>IF(D62=0,"",IF(D62&lt;&gt;"",Kataloge_Import!B61,""))</f>
        <v/>
      </c>
      <c r="C62" s="87" t="str">
        <f t="shared" si="0"/>
        <v/>
      </c>
      <c r="D62" s="156" t="str">
        <f>IFERROR(VLOOKUP(Kataloge_Import!A61,'Nachweis Miete_MNK'!$A$28:$AB$277,23,FALSE),"")</f>
        <v/>
      </c>
      <c r="E62" s="90"/>
      <c r="F62" s="90"/>
      <c r="G62" s="88" t="str">
        <f>IF(D62=0,"",IFERROR(VLOOKUP(Kataloge_Import!A61,'Nachweis Miete_MNK'!$A$28:$AB$277,2,FALSE),""))</f>
        <v/>
      </c>
      <c r="H62" s="88" t="str">
        <f>IF(D62=0,"",IFERROR(VLOOKUP(Kataloge_Import!A61,'Nachweis Miete_MNK'!$A$28:$AB$277,3,FALSE),""))</f>
        <v/>
      </c>
      <c r="I62" s="88" t="str">
        <f>IF(D62=0,"",IFERROR(VLOOKUP(Kataloge_Import!A61,'Nachweis Miete_MNK'!$A$28:$AB$277,4,FALSE),""))</f>
        <v/>
      </c>
      <c r="J62" s="143" t="str">
        <f>IF(D62=0,"",IFERROR(VLOOKUP(Kataloge_Import!A61,'Nachweis Miete_MNK'!$A$28:$AB$277,5,FALSE),""))</f>
        <v/>
      </c>
      <c r="K62" s="143" t="str">
        <f>IF(D62=0,"",IFERROR(VLOOKUP(Kataloge_Import!A61,'Nachweis Miete_MNK'!$A$28:$AB$277,6,FALSE),""))</f>
        <v/>
      </c>
      <c r="L62" s="89" t="str">
        <f>IF(D62=0,"",IFERROR(VLOOKUP(Kataloge_Import!A61,'Nachweis Miete_MNK'!$A$28:$AB$277,9,FALSE),""))</f>
        <v/>
      </c>
      <c r="M62" s="89" t="str">
        <f>IF(D62=0,"",IFERROR(VLOOKUP(Kataloge_Import!A61,'Nachweis Miete_MNK'!$A$28:$AB$277,28,FALSE),""))</f>
        <v/>
      </c>
      <c r="N62" s="145" t="str">
        <f t="shared" ref="N62" si="31">IF(D62=0,"",IF(D62&lt;&gt;"","unbar",""))</f>
        <v/>
      </c>
      <c r="O62" s="143"/>
      <c r="P62" s="89"/>
      <c r="Q62" s="147"/>
      <c r="R62" s="89"/>
      <c r="S62" s="89"/>
      <c r="T62" s="89"/>
      <c r="U62" s="156"/>
      <c r="V62" s="143"/>
      <c r="W62" s="143"/>
      <c r="X62" s="143"/>
      <c r="Y62" s="143"/>
      <c r="Z62" s="143"/>
      <c r="AA62" s="143"/>
    </row>
    <row r="63" spans="1:27" ht="18" customHeight="1" x14ac:dyDescent="0.2">
      <c r="A63" s="137" t="str">
        <f t="shared" si="1"/>
        <v/>
      </c>
      <c r="B63" s="138" t="str">
        <f>IF(D63=0,"",IF(D63&lt;&gt;"",Kataloge_Import!B62,""))</f>
        <v/>
      </c>
      <c r="C63" s="138" t="str">
        <f t="shared" si="0"/>
        <v/>
      </c>
      <c r="D63" s="157" t="str">
        <f>IFERROR(VLOOKUP(Kataloge_Import!A62,'Nachweis Miete_MNK'!$A$28:$AB$277,26,FALSE),"")</f>
        <v/>
      </c>
      <c r="E63" s="90"/>
      <c r="F63" s="90"/>
      <c r="G63" s="140"/>
      <c r="H63" s="140"/>
      <c r="I63" s="140"/>
      <c r="J63" s="144"/>
      <c r="K63" s="144"/>
      <c r="L63" s="139"/>
      <c r="M63" s="139"/>
      <c r="N63" s="146"/>
      <c r="O63" s="144" t="str">
        <f>IF(D63=0,"",IFERROR(VLOOKUP(Kataloge_Import!A62,'Nachweis Miete_MNK'!$A$28:$AB$277,7,FALSE),""))</f>
        <v/>
      </c>
      <c r="P63" s="139" t="str">
        <f>IF(D63=0,"",IFERROR(VLOOKUP(Kataloge_Import!A62,'Nachweis Miete_MNK'!$A$28:$AB$277,14,FALSE),""))</f>
        <v/>
      </c>
      <c r="Q63" s="148" t="str">
        <f>IF(D63=0,"",IFERROR(VLOOKUP(Kataloge_Import!A62,'Nachweis Miete_MNK'!$A$28:$AB$277,8,FALSE),""))</f>
        <v/>
      </c>
      <c r="R63" s="139" t="str">
        <f>IF(D63=0,"",IFERROR(VLOOKUP(Kataloge_Import!A62,'Nachweis Miete_MNK'!$A$28:$AB$277,27,FALSE),""))</f>
        <v/>
      </c>
      <c r="S63" s="139" t="str">
        <f>IF(D63=0,"",IFERROR(VLOOKUP(Kataloge_Import!A62,'Nachweis Miete_MNK'!$A$28:$AB$277,18,FALSE),""))</f>
        <v/>
      </c>
      <c r="T63" s="139" t="str">
        <f>IF(D63=0,"",IFERROR(VLOOKUP(Kataloge_Import!A62,'Nachweis Miete_MNK'!$A$28:$AB$277,20,FALSE),""))</f>
        <v/>
      </c>
      <c r="U63" s="157" t="str">
        <f>IF(D63=0,"",IFERROR(VLOOKUP(Kataloge_Import!A62,'Nachweis Miete_MNK'!$A$28:$AB$277,25,FALSE),""))</f>
        <v/>
      </c>
      <c r="V63" s="144" t="str">
        <f>IF(AND($B63&lt;&gt;"",HHJ=Kataloge!S$1),CONCATENATE($U63,"_","Mietneben- bzw. Betriebsausgaben"),"")</f>
        <v/>
      </c>
      <c r="W63" s="144" t="str">
        <f>IF(AND($B63&lt;&gt;"",HHJ=Kataloge!T$1),CONCATENATE($U63,"_","Mietneben- bzw. Betriebsausgaben"),"")</f>
        <v/>
      </c>
      <c r="X63" s="144" t="str">
        <f>IF(AND($B63&lt;&gt;"",HHJ=Kataloge!U$1),CONCATENATE($U63,"_","Mietneben- bzw. Betriebsausgaben"),"")</f>
        <v/>
      </c>
      <c r="Y63" s="144" t="str">
        <f>IF(AND($B63&lt;&gt;"",HHJ=Kataloge!V$1),CONCATENATE($U63,"_","Mietneben- bzw. Betriebsausgaben"),"")</f>
        <v/>
      </c>
      <c r="Z63" s="144" t="str">
        <f>IF(AND($B63&lt;&gt;"",HHJ=Kataloge!W$1),CONCATENATE($U63,"_","Mietneben- bzw. Betriebsausgaben"),"")</f>
        <v/>
      </c>
      <c r="AA63" s="144" t="str">
        <f>IF(AND($B63&lt;&gt;"",HHJ=Kataloge!X$1),CONCATENATE($U63,"_","Mietneben- bzw. Betriebsausgaben"),"")</f>
        <v/>
      </c>
    </row>
    <row r="64" spans="1:27" ht="18" customHeight="1" x14ac:dyDescent="0.2">
      <c r="A64" s="86" t="str">
        <f t="shared" si="1"/>
        <v/>
      </c>
      <c r="B64" s="87" t="str">
        <f>IF(D64=0,"",IF(D64&lt;&gt;"",Kataloge_Import!B63,""))</f>
        <v/>
      </c>
      <c r="C64" s="87" t="str">
        <f t="shared" si="0"/>
        <v/>
      </c>
      <c r="D64" s="156" t="str">
        <f>IFERROR(VLOOKUP(Kataloge_Import!A63,'Nachweis Miete_MNK'!$A$28:$AB$277,23,FALSE),"")</f>
        <v/>
      </c>
      <c r="E64" s="90"/>
      <c r="F64" s="90"/>
      <c r="G64" s="88" t="str">
        <f>IF(D64=0,"",IFERROR(VLOOKUP(Kataloge_Import!A63,'Nachweis Miete_MNK'!$A$28:$AB$277,2,FALSE),""))</f>
        <v/>
      </c>
      <c r="H64" s="88" t="str">
        <f>IF(D64=0,"",IFERROR(VLOOKUP(Kataloge_Import!A63,'Nachweis Miete_MNK'!$A$28:$AB$277,3,FALSE),""))</f>
        <v/>
      </c>
      <c r="I64" s="88" t="str">
        <f>IF(D64=0,"",IFERROR(VLOOKUP(Kataloge_Import!A63,'Nachweis Miete_MNK'!$A$28:$AB$277,4,FALSE),""))</f>
        <v/>
      </c>
      <c r="J64" s="143" t="str">
        <f>IF(D64=0,"",IFERROR(VLOOKUP(Kataloge_Import!A63,'Nachweis Miete_MNK'!$A$28:$AB$277,5,FALSE),""))</f>
        <v/>
      </c>
      <c r="K64" s="143" t="str">
        <f>IF(D64=0,"",IFERROR(VLOOKUP(Kataloge_Import!A63,'Nachweis Miete_MNK'!$A$28:$AB$277,6,FALSE),""))</f>
        <v/>
      </c>
      <c r="L64" s="89" t="str">
        <f>IF(D64=0,"",IFERROR(VLOOKUP(Kataloge_Import!A63,'Nachweis Miete_MNK'!$A$28:$AB$277,9,FALSE),""))</f>
        <v/>
      </c>
      <c r="M64" s="89" t="str">
        <f>IF(D64=0,"",IFERROR(VLOOKUP(Kataloge_Import!A63,'Nachweis Miete_MNK'!$A$28:$AB$277,28,FALSE),""))</f>
        <v/>
      </c>
      <c r="N64" s="145" t="str">
        <f t="shared" ref="N64" si="32">IF(D64=0,"",IF(D64&lt;&gt;"","unbar",""))</f>
        <v/>
      </c>
      <c r="O64" s="143"/>
      <c r="P64" s="89"/>
      <c r="Q64" s="147"/>
      <c r="R64" s="89"/>
      <c r="S64" s="89"/>
      <c r="T64" s="89"/>
      <c r="U64" s="156"/>
      <c r="V64" s="143"/>
      <c r="W64" s="143"/>
      <c r="X64" s="143"/>
      <c r="Y64" s="143"/>
      <c r="Z64" s="143"/>
      <c r="AA64" s="143"/>
    </row>
    <row r="65" spans="1:27" ht="18" customHeight="1" x14ac:dyDescent="0.2">
      <c r="A65" s="137" t="str">
        <f t="shared" si="1"/>
        <v/>
      </c>
      <c r="B65" s="138" t="str">
        <f>IF(D65=0,"",IF(D65&lt;&gt;"",Kataloge_Import!B64,""))</f>
        <v/>
      </c>
      <c r="C65" s="138" t="str">
        <f t="shared" si="0"/>
        <v/>
      </c>
      <c r="D65" s="157" t="str">
        <f>IFERROR(VLOOKUP(Kataloge_Import!A64,'Nachweis Miete_MNK'!$A$28:$AB$277,26,FALSE),"")</f>
        <v/>
      </c>
      <c r="E65" s="90"/>
      <c r="F65" s="90"/>
      <c r="G65" s="140"/>
      <c r="H65" s="140"/>
      <c r="I65" s="140"/>
      <c r="J65" s="144"/>
      <c r="K65" s="144"/>
      <c r="L65" s="139"/>
      <c r="M65" s="139"/>
      <c r="N65" s="146"/>
      <c r="O65" s="144" t="str">
        <f>IF(D65=0,"",IFERROR(VLOOKUP(Kataloge_Import!A64,'Nachweis Miete_MNK'!$A$28:$AB$277,7,FALSE),""))</f>
        <v/>
      </c>
      <c r="P65" s="139" t="str">
        <f>IF(D65=0,"",IFERROR(VLOOKUP(Kataloge_Import!A64,'Nachweis Miete_MNK'!$A$28:$AB$277,14,FALSE),""))</f>
        <v/>
      </c>
      <c r="Q65" s="148" t="str">
        <f>IF(D65=0,"",IFERROR(VLOOKUP(Kataloge_Import!A64,'Nachweis Miete_MNK'!$A$28:$AB$277,8,FALSE),""))</f>
        <v/>
      </c>
      <c r="R65" s="139" t="str">
        <f>IF(D65=0,"",IFERROR(VLOOKUP(Kataloge_Import!A64,'Nachweis Miete_MNK'!$A$28:$AB$277,27,FALSE),""))</f>
        <v/>
      </c>
      <c r="S65" s="139" t="str">
        <f>IF(D65=0,"",IFERROR(VLOOKUP(Kataloge_Import!A64,'Nachweis Miete_MNK'!$A$28:$AB$277,18,FALSE),""))</f>
        <v/>
      </c>
      <c r="T65" s="139" t="str">
        <f>IF(D65=0,"",IFERROR(VLOOKUP(Kataloge_Import!A64,'Nachweis Miete_MNK'!$A$28:$AB$277,20,FALSE),""))</f>
        <v/>
      </c>
      <c r="U65" s="157" t="str">
        <f>IF(D65=0,"",IFERROR(VLOOKUP(Kataloge_Import!A64,'Nachweis Miete_MNK'!$A$28:$AB$277,25,FALSE),""))</f>
        <v/>
      </c>
      <c r="V65" s="144" t="str">
        <f>IF(AND($B65&lt;&gt;"",HHJ=Kataloge!S$1),CONCATENATE($U65,"_","Mietneben- bzw. Betriebsausgaben"),"")</f>
        <v/>
      </c>
      <c r="W65" s="144" t="str">
        <f>IF(AND($B65&lt;&gt;"",HHJ=Kataloge!T$1),CONCATENATE($U65,"_","Mietneben- bzw. Betriebsausgaben"),"")</f>
        <v/>
      </c>
      <c r="X65" s="144" t="str">
        <f>IF(AND($B65&lt;&gt;"",HHJ=Kataloge!U$1),CONCATENATE($U65,"_","Mietneben- bzw. Betriebsausgaben"),"")</f>
        <v/>
      </c>
      <c r="Y65" s="144" t="str">
        <f>IF(AND($B65&lt;&gt;"",HHJ=Kataloge!V$1),CONCATENATE($U65,"_","Mietneben- bzw. Betriebsausgaben"),"")</f>
        <v/>
      </c>
      <c r="Z65" s="144" t="str">
        <f>IF(AND($B65&lt;&gt;"",HHJ=Kataloge!W$1),CONCATENATE($U65,"_","Mietneben- bzw. Betriebsausgaben"),"")</f>
        <v/>
      </c>
      <c r="AA65" s="144" t="str">
        <f>IF(AND($B65&lt;&gt;"",HHJ=Kataloge!X$1),CONCATENATE($U65,"_","Mietneben- bzw. Betriebsausgaben"),"")</f>
        <v/>
      </c>
    </row>
    <row r="66" spans="1:27" ht="18" customHeight="1" x14ac:dyDescent="0.2">
      <c r="A66" s="86" t="str">
        <f t="shared" si="1"/>
        <v/>
      </c>
      <c r="B66" s="87" t="str">
        <f>IF(D66=0,"",IF(D66&lt;&gt;"",Kataloge_Import!B65,""))</f>
        <v/>
      </c>
      <c r="C66" s="87" t="str">
        <f t="shared" ref="C66:C129" si="33">IF(A66="","",IF(D66&lt;&gt;"",HHJ,""))</f>
        <v/>
      </c>
      <c r="D66" s="156" t="str">
        <f>IFERROR(VLOOKUP(Kataloge_Import!A65,'Nachweis Miete_MNK'!$A$28:$AB$277,23,FALSE),"")</f>
        <v/>
      </c>
      <c r="E66" s="90"/>
      <c r="F66" s="90"/>
      <c r="G66" s="88" t="str">
        <f>IF(D66=0,"",IFERROR(VLOOKUP(Kataloge_Import!A65,'Nachweis Miete_MNK'!$A$28:$AB$277,2,FALSE),""))</f>
        <v/>
      </c>
      <c r="H66" s="88" t="str">
        <f>IF(D66=0,"",IFERROR(VLOOKUP(Kataloge_Import!A65,'Nachweis Miete_MNK'!$A$28:$AB$277,3,FALSE),""))</f>
        <v/>
      </c>
      <c r="I66" s="88" t="str">
        <f>IF(D66=0,"",IFERROR(VLOOKUP(Kataloge_Import!A65,'Nachweis Miete_MNK'!$A$28:$AB$277,4,FALSE),""))</f>
        <v/>
      </c>
      <c r="J66" s="143" t="str">
        <f>IF(D66=0,"",IFERROR(VLOOKUP(Kataloge_Import!A65,'Nachweis Miete_MNK'!$A$28:$AB$277,5,FALSE),""))</f>
        <v/>
      </c>
      <c r="K66" s="143" t="str">
        <f>IF(D66=0,"",IFERROR(VLOOKUP(Kataloge_Import!A65,'Nachweis Miete_MNK'!$A$28:$AB$277,6,FALSE),""))</f>
        <v/>
      </c>
      <c r="L66" s="89" t="str">
        <f>IF(D66=0,"",IFERROR(VLOOKUP(Kataloge_Import!A65,'Nachweis Miete_MNK'!$A$28:$AB$277,9,FALSE),""))</f>
        <v/>
      </c>
      <c r="M66" s="89" t="str">
        <f>IF(D66=0,"",IFERROR(VLOOKUP(Kataloge_Import!A65,'Nachweis Miete_MNK'!$A$28:$AB$277,28,FALSE),""))</f>
        <v/>
      </c>
      <c r="N66" s="145" t="str">
        <f t="shared" ref="N66" si="34">IF(D66=0,"",IF(D66&lt;&gt;"","unbar",""))</f>
        <v/>
      </c>
      <c r="O66" s="143"/>
      <c r="P66" s="89"/>
      <c r="Q66" s="147"/>
      <c r="R66" s="89"/>
      <c r="S66" s="89"/>
      <c r="T66" s="89"/>
      <c r="U66" s="156"/>
      <c r="V66" s="143"/>
      <c r="W66" s="143"/>
      <c r="X66" s="143"/>
      <c r="Y66" s="143"/>
      <c r="Z66" s="143"/>
      <c r="AA66" s="143"/>
    </row>
    <row r="67" spans="1:27" ht="18" customHeight="1" x14ac:dyDescent="0.2">
      <c r="A67" s="137" t="str">
        <f t="shared" si="1"/>
        <v/>
      </c>
      <c r="B67" s="138" t="str">
        <f>IF(D67=0,"",IF(D67&lt;&gt;"",Kataloge_Import!B66,""))</f>
        <v/>
      </c>
      <c r="C67" s="138" t="str">
        <f t="shared" si="33"/>
        <v/>
      </c>
      <c r="D67" s="157" t="str">
        <f>IFERROR(VLOOKUP(Kataloge_Import!A66,'Nachweis Miete_MNK'!$A$28:$AB$277,26,FALSE),"")</f>
        <v/>
      </c>
      <c r="E67" s="90"/>
      <c r="F67" s="90"/>
      <c r="G67" s="140"/>
      <c r="H67" s="140"/>
      <c r="I67" s="140"/>
      <c r="J67" s="144"/>
      <c r="K67" s="144"/>
      <c r="L67" s="139"/>
      <c r="M67" s="139"/>
      <c r="N67" s="146"/>
      <c r="O67" s="144" t="str">
        <f>IF(D67=0,"",IFERROR(VLOOKUP(Kataloge_Import!A66,'Nachweis Miete_MNK'!$A$28:$AB$277,7,FALSE),""))</f>
        <v/>
      </c>
      <c r="P67" s="139" t="str">
        <f>IF(D67=0,"",IFERROR(VLOOKUP(Kataloge_Import!A66,'Nachweis Miete_MNK'!$A$28:$AB$277,14,FALSE),""))</f>
        <v/>
      </c>
      <c r="Q67" s="148" t="str">
        <f>IF(D67=0,"",IFERROR(VLOOKUP(Kataloge_Import!A66,'Nachweis Miete_MNK'!$A$28:$AB$277,8,FALSE),""))</f>
        <v/>
      </c>
      <c r="R67" s="139" t="str">
        <f>IF(D67=0,"",IFERROR(VLOOKUP(Kataloge_Import!A66,'Nachweis Miete_MNK'!$A$28:$AB$277,27,FALSE),""))</f>
        <v/>
      </c>
      <c r="S67" s="139" t="str">
        <f>IF(D67=0,"",IFERROR(VLOOKUP(Kataloge_Import!A66,'Nachweis Miete_MNK'!$A$28:$AB$277,18,FALSE),""))</f>
        <v/>
      </c>
      <c r="T67" s="139" t="str">
        <f>IF(D67=0,"",IFERROR(VLOOKUP(Kataloge_Import!A66,'Nachweis Miete_MNK'!$A$28:$AB$277,20,FALSE),""))</f>
        <v/>
      </c>
      <c r="U67" s="157" t="str">
        <f>IF(D67=0,"",IFERROR(VLOOKUP(Kataloge_Import!A66,'Nachweis Miete_MNK'!$A$28:$AB$277,25,FALSE),""))</f>
        <v/>
      </c>
      <c r="V67" s="144" t="str">
        <f>IF(AND($B67&lt;&gt;"",HHJ=Kataloge!S$1),CONCATENATE($U67,"_","Mietneben- bzw. Betriebsausgaben"),"")</f>
        <v/>
      </c>
      <c r="W67" s="144" t="str">
        <f>IF(AND($B67&lt;&gt;"",HHJ=Kataloge!T$1),CONCATENATE($U67,"_","Mietneben- bzw. Betriebsausgaben"),"")</f>
        <v/>
      </c>
      <c r="X67" s="144" t="str">
        <f>IF(AND($B67&lt;&gt;"",HHJ=Kataloge!U$1),CONCATENATE($U67,"_","Mietneben- bzw. Betriebsausgaben"),"")</f>
        <v/>
      </c>
      <c r="Y67" s="144" t="str">
        <f>IF(AND($B67&lt;&gt;"",HHJ=Kataloge!V$1),CONCATENATE($U67,"_","Mietneben- bzw. Betriebsausgaben"),"")</f>
        <v/>
      </c>
      <c r="Z67" s="144" t="str">
        <f>IF(AND($B67&lt;&gt;"",HHJ=Kataloge!W$1),CONCATENATE($U67,"_","Mietneben- bzw. Betriebsausgaben"),"")</f>
        <v/>
      </c>
      <c r="AA67" s="144" t="str">
        <f>IF(AND($B67&lt;&gt;"",HHJ=Kataloge!X$1),CONCATENATE($U67,"_","Mietneben- bzw. Betriebsausgaben"),"")</f>
        <v/>
      </c>
    </row>
    <row r="68" spans="1:27" ht="18" customHeight="1" x14ac:dyDescent="0.2">
      <c r="A68" s="86" t="str">
        <f t="shared" ref="A68:A131" si="35">IF(D68=0,"",IF(D68&lt;&gt;"","Beleg_Import_A_MIETE",""))</f>
        <v/>
      </c>
      <c r="B68" s="87" t="str">
        <f>IF(D68=0,"",IF(D68&lt;&gt;"",Kataloge_Import!B67,""))</f>
        <v/>
      </c>
      <c r="C68" s="87" t="str">
        <f t="shared" si="33"/>
        <v/>
      </c>
      <c r="D68" s="156" t="str">
        <f>IFERROR(VLOOKUP(Kataloge_Import!A67,'Nachweis Miete_MNK'!$A$28:$AB$277,23,FALSE),"")</f>
        <v/>
      </c>
      <c r="E68" s="90"/>
      <c r="F68" s="90"/>
      <c r="G68" s="88" t="str">
        <f>IF(D68=0,"",IFERROR(VLOOKUP(Kataloge_Import!A67,'Nachweis Miete_MNK'!$A$28:$AB$277,2,FALSE),""))</f>
        <v/>
      </c>
      <c r="H68" s="88" t="str">
        <f>IF(D68=0,"",IFERROR(VLOOKUP(Kataloge_Import!A67,'Nachweis Miete_MNK'!$A$28:$AB$277,3,FALSE),""))</f>
        <v/>
      </c>
      <c r="I68" s="88" t="str">
        <f>IF(D68=0,"",IFERROR(VLOOKUP(Kataloge_Import!A67,'Nachweis Miete_MNK'!$A$28:$AB$277,4,FALSE),""))</f>
        <v/>
      </c>
      <c r="J68" s="143" t="str">
        <f>IF(D68=0,"",IFERROR(VLOOKUP(Kataloge_Import!A67,'Nachweis Miete_MNK'!$A$28:$AB$277,5,FALSE),""))</f>
        <v/>
      </c>
      <c r="K68" s="143" t="str">
        <f>IF(D68=0,"",IFERROR(VLOOKUP(Kataloge_Import!A67,'Nachweis Miete_MNK'!$A$28:$AB$277,6,FALSE),""))</f>
        <v/>
      </c>
      <c r="L68" s="89" t="str">
        <f>IF(D68=0,"",IFERROR(VLOOKUP(Kataloge_Import!A67,'Nachweis Miete_MNK'!$A$28:$AB$277,9,FALSE),""))</f>
        <v/>
      </c>
      <c r="M68" s="89" t="str">
        <f>IF(D68=0,"",IFERROR(VLOOKUP(Kataloge_Import!A67,'Nachweis Miete_MNK'!$A$28:$AB$277,28,FALSE),""))</f>
        <v/>
      </c>
      <c r="N68" s="145" t="str">
        <f t="shared" ref="N68" si="36">IF(D68=0,"",IF(D68&lt;&gt;"","unbar",""))</f>
        <v/>
      </c>
      <c r="O68" s="143"/>
      <c r="P68" s="89"/>
      <c r="Q68" s="147"/>
      <c r="R68" s="89"/>
      <c r="S68" s="89"/>
      <c r="T68" s="89"/>
      <c r="U68" s="156"/>
      <c r="V68" s="143"/>
      <c r="W68" s="143"/>
      <c r="X68" s="143"/>
      <c r="Y68" s="143"/>
      <c r="Z68" s="143"/>
      <c r="AA68" s="143"/>
    </row>
    <row r="69" spans="1:27" ht="18" customHeight="1" x14ac:dyDescent="0.2">
      <c r="A69" s="137" t="str">
        <f t="shared" si="35"/>
        <v/>
      </c>
      <c r="B69" s="138" t="str">
        <f>IF(D69=0,"",IF(D69&lt;&gt;"",Kataloge_Import!B68,""))</f>
        <v/>
      </c>
      <c r="C69" s="138" t="str">
        <f t="shared" si="33"/>
        <v/>
      </c>
      <c r="D69" s="157" t="str">
        <f>IFERROR(VLOOKUP(Kataloge_Import!A68,'Nachweis Miete_MNK'!$A$28:$AB$277,26,FALSE),"")</f>
        <v/>
      </c>
      <c r="E69" s="90"/>
      <c r="F69" s="90"/>
      <c r="G69" s="140"/>
      <c r="H69" s="140"/>
      <c r="I69" s="140"/>
      <c r="J69" s="144"/>
      <c r="K69" s="144"/>
      <c r="L69" s="139"/>
      <c r="M69" s="139"/>
      <c r="N69" s="146"/>
      <c r="O69" s="144" t="str">
        <f>IF(D69=0,"",IFERROR(VLOOKUP(Kataloge_Import!A68,'Nachweis Miete_MNK'!$A$28:$AB$277,7,FALSE),""))</f>
        <v/>
      </c>
      <c r="P69" s="139" t="str">
        <f>IF(D69=0,"",IFERROR(VLOOKUP(Kataloge_Import!A68,'Nachweis Miete_MNK'!$A$28:$AB$277,14,FALSE),""))</f>
        <v/>
      </c>
      <c r="Q69" s="148" t="str">
        <f>IF(D69=0,"",IFERROR(VLOOKUP(Kataloge_Import!A68,'Nachweis Miete_MNK'!$A$28:$AB$277,8,FALSE),""))</f>
        <v/>
      </c>
      <c r="R69" s="139" t="str">
        <f>IF(D69=0,"",IFERROR(VLOOKUP(Kataloge_Import!A68,'Nachweis Miete_MNK'!$A$28:$AB$277,27,FALSE),""))</f>
        <v/>
      </c>
      <c r="S69" s="139" t="str">
        <f>IF(D69=0,"",IFERROR(VLOOKUP(Kataloge_Import!A68,'Nachweis Miete_MNK'!$A$28:$AB$277,18,FALSE),""))</f>
        <v/>
      </c>
      <c r="T69" s="139" t="str">
        <f>IF(D69=0,"",IFERROR(VLOOKUP(Kataloge_Import!A68,'Nachweis Miete_MNK'!$A$28:$AB$277,20,FALSE),""))</f>
        <v/>
      </c>
      <c r="U69" s="157" t="str">
        <f>IF(D69=0,"",IFERROR(VLOOKUP(Kataloge_Import!A68,'Nachweis Miete_MNK'!$A$28:$AB$277,25,FALSE),""))</f>
        <v/>
      </c>
      <c r="V69" s="144" t="str">
        <f>IF(AND($B69&lt;&gt;"",HHJ=Kataloge!S$1),CONCATENATE($U69,"_","Mietneben- bzw. Betriebsausgaben"),"")</f>
        <v/>
      </c>
      <c r="W69" s="144" t="str">
        <f>IF(AND($B69&lt;&gt;"",HHJ=Kataloge!T$1),CONCATENATE($U69,"_","Mietneben- bzw. Betriebsausgaben"),"")</f>
        <v/>
      </c>
      <c r="X69" s="144" t="str">
        <f>IF(AND($B69&lt;&gt;"",HHJ=Kataloge!U$1),CONCATENATE($U69,"_","Mietneben- bzw. Betriebsausgaben"),"")</f>
        <v/>
      </c>
      <c r="Y69" s="144" t="str">
        <f>IF(AND($B69&lt;&gt;"",HHJ=Kataloge!V$1),CONCATENATE($U69,"_","Mietneben- bzw. Betriebsausgaben"),"")</f>
        <v/>
      </c>
      <c r="Z69" s="144" t="str">
        <f>IF(AND($B69&lt;&gt;"",HHJ=Kataloge!W$1),CONCATENATE($U69,"_","Mietneben- bzw. Betriebsausgaben"),"")</f>
        <v/>
      </c>
      <c r="AA69" s="144" t="str">
        <f>IF(AND($B69&lt;&gt;"",HHJ=Kataloge!X$1),CONCATENATE($U69,"_","Mietneben- bzw. Betriebsausgaben"),"")</f>
        <v/>
      </c>
    </row>
    <row r="70" spans="1:27" ht="18" customHeight="1" x14ac:dyDescent="0.2">
      <c r="A70" s="86" t="str">
        <f t="shared" si="35"/>
        <v/>
      </c>
      <c r="B70" s="87" t="str">
        <f>IF(D70=0,"",IF(D70&lt;&gt;"",Kataloge_Import!B69,""))</f>
        <v/>
      </c>
      <c r="C70" s="87" t="str">
        <f t="shared" si="33"/>
        <v/>
      </c>
      <c r="D70" s="156" t="str">
        <f>IFERROR(VLOOKUP(Kataloge_Import!A69,'Nachweis Miete_MNK'!$A$28:$AB$277,23,FALSE),"")</f>
        <v/>
      </c>
      <c r="E70" s="90"/>
      <c r="F70" s="90"/>
      <c r="G70" s="88" t="str">
        <f>IF(D70=0,"",IFERROR(VLOOKUP(Kataloge_Import!A69,'Nachweis Miete_MNK'!$A$28:$AB$277,2,FALSE),""))</f>
        <v/>
      </c>
      <c r="H70" s="88" t="str">
        <f>IF(D70=0,"",IFERROR(VLOOKUP(Kataloge_Import!A69,'Nachweis Miete_MNK'!$A$28:$AB$277,3,FALSE),""))</f>
        <v/>
      </c>
      <c r="I70" s="88" t="str">
        <f>IF(D70=0,"",IFERROR(VLOOKUP(Kataloge_Import!A69,'Nachweis Miete_MNK'!$A$28:$AB$277,4,FALSE),""))</f>
        <v/>
      </c>
      <c r="J70" s="143" t="str">
        <f>IF(D70=0,"",IFERROR(VLOOKUP(Kataloge_Import!A69,'Nachweis Miete_MNK'!$A$28:$AB$277,5,FALSE),""))</f>
        <v/>
      </c>
      <c r="K70" s="143" t="str">
        <f>IF(D70=0,"",IFERROR(VLOOKUP(Kataloge_Import!A69,'Nachweis Miete_MNK'!$A$28:$AB$277,6,FALSE),""))</f>
        <v/>
      </c>
      <c r="L70" s="89" t="str">
        <f>IF(D70=0,"",IFERROR(VLOOKUP(Kataloge_Import!A69,'Nachweis Miete_MNK'!$A$28:$AB$277,9,FALSE),""))</f>
        <v/>
      </c>
      <c r="M70" s="89" t="str">
        <f>IF(D70=0,"",IFERROR(VLOOKUP(Kataloge_Import!A69,'Nachweis Miete_MNK'!$A$28:$AB$277,28,FALSE),""))</f>
        <v/>
      </c>
      <c r="N70" s="145" t="str">
        <f t="shared" ref="N70" si="37">IF(D70=0,"",IF(D70&lt;&gt;"","unbar",""))</f>
        <v/>
      </c>
      <c r="O70" s="143"/>
      <c r="P70" s="89"/>
      <c r="Q70" s="147"/>
      <c r="R70" s="89"/>
      <c r="S70" s="89"/>
      <c r="T70" s="89"/>
      <c r="U70" s="156"/>
      <c r="V70" s="143"/>
      <c r="W70" s="143"/>
      <c r="X70" s="143"/>
      <c r="Y70" s="143"/>
      <c r="Z70" s="143"/>
      <c r="AA70" s="143"/>
    </row>
    <row r="71" spans="1:27" ht="18" customHeight="1" x14ac:dyDescent="0.2">
      <c r="A71" s="137" t="str">
        <f t="shared" si="35"/>
        <v/>
      </c>
      <c r="B71" s="138" t="str">
        <f>IF(D71=0,"",IF(D71&lt;&gt;"",Kataloge_Import!B70,""))</f>
        <v/>
      </c>
      <c r="C71" s="138" t="str">
        <f t="shared" si="33"/>
        <v/>
      </c>
      <c r="D71" s="157" t="str">
        <f>IFERROR(VLOOKUP(Kataloge_Import!A70,'Nachweis Miete_MNK'!$A$28:$AB$277,26,FALSE),"")</f>
        <v/>
      </c>
      <c r="E71" s="90"/>
      <c r="F71" s="90"/>
      <c r="G71" s="140"/>
      <c r="H71" s="140"/>
      <c r="I71" s="140"/>
      <c r="J71" s="144"/>
      <c r="K71" s="144"/>
      <c r="L71" s="139"/>
      <c r="M71" s="139"/>
      <c r="N71" s="146"/>
      <c r="O71" s="144" t="str">
        <f>IF(D71=0,"",IFERROR(VLOOKUP(Kataloge_Import!A70,'Nachweis Miete_MNK'!$A$28:$AB$277,7,FALSE),""))</f>
        <v/>
      </c>
      <c r="P71" s="139" t="str">
        <f>IF(D71=0,"",IFERROR(VLOOKUP(Kataloge_Import!A70,'Nachweis Miete_MNK'!$A$28:$AB$277,14,FALSE),""))</f>
        <v/>
      </c>
      <c r="Q71" s="148" t="str">
        <f>IF(D71=0,"",IFERROR(VLOOKUP(Kataloge_Import!A70,'Nachweis Miete_MNK'!$A$28:$AB$277,8,FALSE),""))</f>
        <v/>
      </c>
      <c r="R71" s="139" t="str">
        <f>IF(D71=0,"",IFERROR(VLOOKUP(Kataloge_Import!A70,'Nachweis Miete_MNK'!$A$28:$AB$277,27,FALSE),""))</f>
        <v/>
      </c>
      <c r="S71" s="139" t="str">
        <f>IF(D71=0,"",IFERROR(VLOOKUP(Kataloge_Import!A70,'Nachweis Miete_MNK'!$A$28:$AB$277,18,FALSE),""))</f>
        <v/>
      </c>
      <c r="T71" s="139" t="str">
        <f>IF(D71=0,"",IFERROR(VLOOKUP(Kataloge_Import!A70,'Nachweis Miete_MNK'!$A$28:$AB$277,20,FALSE),""))</f>
        <v/>
      </c>
      <c r="U71" s="157" t="str">
        <f>IF(D71=0,"",IFERROR(VLOOKUP(Kataloge_Import!A70,'Nachweis Miete_MNK'!$A$28:$AB$277,25,FALSE),""))</f>
        <v/>
      </c>
      <c r="V71" s="144" t="str">
        <f>IF(AND($B71&lt;&gt;"",HHJ=Kataloge!S$1),CONCATENATE($U71,"_","Mietneben- bzw. Betriebsausgaben"),"")</f>
        <v/>
      </c>
      <c r="W71" s="144" t="str">
        <f>IF(AND($B71&lt;&gt;"",HHJ=Kataloge!T$1),CONCATENATE($U71,"_","Mietneben- bzw. Betriebsausgaben"),"")</f>
        <v/>
      </c>
      <c r="X71" s="144" t="str">
        <f>IF(AND($B71&lt;&gt;"",HHJ=Kataloge!U$1),CONCATENATE($U71,"_","Mietneben- bzw. Betriebsausgaben"),"")</f>
        <v/>
      </c>
      <c r="Y71" s="144" t="str">
        <f>IF(AND($B71&lt;&gt;"",HHJ=Kataloge!V$1),CONCATENATE($U71,"_","Mietneben- bzw. Betriebsausgaben"),"")</f>
        <v/>
      </c>
      <c r="Z71" s="144" t="str">
        <f>IF(AND($B71&lt;&gt;"",HHJ=Kataloge!W$1),CONCATENATE($U71,"_","Mietneben- bzw. Betriebsausgaben"),"")</f>
        <v/>
      </c>
      <c r="AA71" s="144" t="str">
        <f>IF(AND($B71&lt;&gt;"",HHJ=Kataloge!X$1),CONCATENATE($U71,"_","Mietneben- bzw. Betriebsausgaben"),"")</f>
        <v/>
      </c>
    </row>
    <row r="72" spans="1:27" ht="18" customHeight="1" x14ac:dyDescent="0.2">
      <c r="A72" s="86" t="str">
        <f t="shared" si="35"/>
        <v/>
      </c>
      <c r="B72" s="87" t="str">
        <f>IF(D72=0,"",IF(D72&lt;&gt;"",Kataloge_Import!B71,""))</f>
        <v/>
      </c>
      <c r="C72" s="87" t="str">
        <f t="shared" si="33"/>
        <v/>
      </c>
      <c r="D72" s="156" t="str">
        <f>IFERROR(VLOOKUP(Kataloge_Import!A71,'Nachweis Miete_MNK'!$A$28:$AB$277,23,FALSE),"")</f>
        <v/>
      </c>
      <c r="E72" s="90"/>
      <c r="F72" s="90"/>
      <c r="G72" s="88" t="str">
        <f>IF(D72=0,"",IFERROR(VLOOKUP(Kataloge_Import!A71,'Nachweis Miete_MNK'!$A$28:$AB$277,2,FALSE),""))</f>
        <v/>
      </c>
      <c r="H72" s="88" t="str">
        <f>IF(D72=0,"",IFERROR(VLOOKUP(Kataloge_Import!A71,'Nachweis Miete_MNK'!$A$28:$AB$277,3,FALSE),""))</f>
        <v/>
      </c>
      <c r="I72" s="88" t="str">
        <f>IF(D72=0,"",IFERROR(VLOOKUP(Kataloge_Import!A71,'Nachweis Miete_MNK'!$A$28:$AB$277,4,FALSE),""))</f>
        <v/>
      </c>
      <c r="J72" s="143" t="str">
        <f>IF(D72=0,"",IFERROR(VLOOKUP(Kataloge_Import!A71,'Nachweis Miete_MNK'!$A$28:$AB$277,5,FALSE),""))</f>
        <v/>
      </c>
      <c r="K72" s="143" t="str">
        <f>IF(D72=0,"",IFERROR(VLOOKUP(Kataloge_Import!A71,'Nachweis Miete_MNK'!$A$28:$AB$277,6,FALSE),""))</f>
        <v/>
      </c>
      <c r="L72" s="89" t="str">
        <f>IF(D72=0,"",IFERROR(VLOOKUP(Kataloge_Import!A71,'Nachweis Miete_MNK'!$A$28:$AB$277,9,FALSE),""))</f>
        <v/>
      </c>
      <c r="M72" s="89" t="str">
        <f>IF(D72=0,"",IFERROR(VLOOKUP(Kataloge_Import!A71,'Nachweis Miete_MNK'!$A$28:$AB$277,28,FALSE),""))</f>
        <v/>
      </c>
      <c r="N72" s="145" t="str">
        <f t="shared" ref="N72" si="38">IF(D72=0,"",IF(D72&lt;&gt;"","unbar",""))</f>
        <v/>
      </c>
      <c r="O72" s="143"/>
      <c r="P72" s="89"/>
      <c r="Q72" s="147"/>
      <c r="R72" s="89"/>
      <c r="S72" s="89"/>
      <c r="T72" s="89"/>
      <c r="U72" s="156"/>
      <c r="V72" s="143"/>
      <c r="W72" s="143"/>
      <c r="X72" s="143"/>
      <c r="Y72" s="143"/>
      <c r="Z72" s="143"/>
      <c r="AA72" s="143"/>
    </row>
    <row r="73" spans="1:27" ht="18" customHeight="1" x14ac:dyDescent="0.2">
      <c r="A73" s="137" t="str">
        <f t="shared" si="35"/>
        <v/>
      </c>
      <c r="B73" s="138" t="str">
        <f>IF(D73=0,"",IF(D73&lt;&gt;"",Kataloge_Import!B72,""))</f>
        <v/>
      </c>
      <c r="C73" s="138" t="str">
        <f t="shared" si="33"/>
        <v/>
      </c>
      <c r="D73" s="157" t="str">
        <f>IFERROR(VLOOKUP(Kataloge_Import!A72,'Nachweis Miete_MNK'!$A$28:$AB$277,26,FALSE),"")</f>
        <v/>
      </c>
      <c r="E73" s="90"/>
      <c r="F73" s="90"/>
      <c r="G73" s="140"/>
      <c r="H73" s="140"/>
      <c r="I73" s="140"/>
      <c r="J73" s="144"/>
      <c r="K73" s="144"/>
      <c r="L73" s="139"/>
      <c r="M73" s="139"/>
      <c r="N73" s="146"/>
      <c r="O73" s="144" t="str">
        <f>IF(D73=0,"",IFERROR(VLOOKUP(Kataloge_Import!A72,'Nachweis Miete_MNK'!$A$28:$AB$277,7,FALSE),""))</f>
        <v/>
      </c>
      <c r="P73" s="139" t="str">
        <f>IF(D73=0,"",IFERROR(VLOOKUP(Kataloge_Import!A72,'Nachweis Miete_MNK'!$A$28:$AB$277,14,FALSE),""))</f>
        <v/>
      </c>
      <c r="Q73" s="148" t="str">
        <f>IF(D73=0,"",IFERROR(VLOOKUP(Kataloge_Import!A72,'Nachweis Miete_MNK'!$A$28:$AB$277,8,FALSE),""))</f>
        <v/>
      </c>
      <c r="R73" s="139" t="str">
        <f>IF(D73=0,"",IFERROR(VLOOKUP(Kataloge_Import!A72,'Nachweis Miete_MNK'!$A$28:$AB$277,27,FALSE),""))</f>
        <v/>
      </c>
      <c r="S73" s="139" t="str">
        <f>IF(D73=0,"",IFERROR(VLOOKUP(Kataloge_Import!A72,'Nachweis Miete_MNK'!$A$28:$AB$277,18,FALSE),""))</f>
        <v/>
      </c>
      <c r="T73" s="139" t="str">
        <f>IF(D73=0,"",IFERROR(VLOOKUP(Kataloge_Import!A72,'Nachweis Miete_MNK'!$A$28:$AB$277,20,FALSE),""))</f>
        <v/>
      </c>
      <c r="U73" s="157" t="str">
        <f>IF(D73=0,"",IFERROR(VLOOKUP(Kataloge_Import!A72,'Nachweis Miete_MNK'!$A$28:$AB$277,25,FALSE),""))</f>
        <v/>
      </c>
      <c r="V73" s="144" t="str">
        <f>IF(AND($B73&lt;&gt;"",HHJ=Kataloge!S$1),CONCATENATE($U73,"_","Mietneben- bzw. Betriebsausgaben"),"")</f>
        <v/>
      </c>
      <c r="W73" s="144" t="str">
        <f>IF(AND($B73&lt;&gt;"",HHJ=Kataloge!T$1),CONCATENATE($U73,"_","Mietneben- bzw. Betriebsausgaben"),"")</f>
        <v/>
      </c>
      <c r="X73" s="144" t="str">
        <f>IF(AND($B73&lt;&gt;"",HHJ=Kataloge!U$1),CONCATENATE($U73,"_","Mietneben- bzw. Betriebsausgaben"),"")</f>
        <v/>
      </c>
      <c r="Y73" s="144" t="str">
        <f>IF(AND($B73&lt;&gt;"",HHJ=Kataloge!V$1),CONCATENATE($U73,"_","Mietneben- bzw. Betriebsausgaben"),"")</f>
        <v/>
      </c>
      <c r="Z73" s="144" t="str">
        <f>IF(AND($B73&lt;&gt;"",HHJ=Kataloge!W$1),CONCATENATE($U73,"_","Mietneben- bzw. Betriebsausgaben"),"")</f>
        <v/>
      </c>
      <c r="AA73" s="144" t="str">
        <f>IF(AND($B73&lt;&gt;"",HHJ=Kataloge!X$1),CONCATENATE($U73,"_","Mietneben- bzw. Betriebsausgaben"),"")</f>
        <v/>
      </c>
    </row>
    <row r="74" spans="1:27" ht="18" customHeight="1" x14ac:dyDescent="0.2">
      <c r="A74" s="86" t="str">
        <f t="shared" si="35"/>
        <v/>
      </c>
      <c r="B74" s="87" t="str">
        <f>IF(D74=0,"",IF(D74&lt;&gt;"",Kataloge_Import!B73,""))</f>
        <v/>
      </c>
      <c r="C74" s="87" t="str">
        <f t="shared" si="33"/>
        <v/>
      </c>
      <c r="D74" s="156" t="str">
        <f>IFERROR(VLOOKUP(Kataloge_Import!A73,'Nachweis Miete_MNK'!$A$28:$AB$277,23,FALSE),"")</f>
        <v/>
      </c>
      <c r="E74" s="90"/>
      <c r="F74" s="90"/>
      <c r="G74" s="88" t="str">
        <f>IF(D74=0,"",IFERROR(VLOOKUP(Kataloge_Import!A73,'Nachweis Miete_MNK'!$A$28:$AB$277,2,FALSE),""))</f>
        <v/>
      </c>
      <c r="H74" s="88" t="str">
        <f>IF(D74=0,"",IFERROR(VLOOKUP(Kataloge_Import!A73,'Nachweis Miete_MNK'!$A$28:$AB$277,3,FALSE),""))</f>
        <v/>
      </c>
      <c r="I74" s="88" t="str">
        <f>IF(D74=0,"",IFERROR(VLOOKUP(Kataloge_Import!A73,'Nachweis Miete_MNK'!$A$28:$AB$277,4,FALSE),""))</f>
        <v/>
      </c>
      <c r="J74" s="143" t="str">
        <f>IF(D74=0,"",IFERROR(VLOOKUP(Kataloge_Import!A73,'Nachweis Miete_MNK'!$A$28:$AB$277,5,FALSE),""))</f>
        <v/>
      </c>
      <c r="K74" s="143" t="str">
        <f>IF(D74=0,"",IFERROR(VLOOKUP(Kataloge_Import!A73,'Nachweis Miete_MNK'!$A$28:$AB$277,6,FALSE),""))</f>
        <v/>
      </c>
      <c r="L74" s="89" t="str">
        <f>IF(D74=0,"",IFERROR(VLOOKUP(Kataloge_Import!A73,'Nachweis Miete_MNK'!$A$28:$AB$277,9,FALSE),""))</f>
        <v/>
      </c>
      <c r="M74" s="89" t="str">
        <f>IF(D74=0,"",IFERROR(VLOOKUP(Kataloge_Import!A73,'Nachweis Miete_MNK'!$A$28:$AB$277,28,FALSE),""))</f>
        <v/>
      </c>
      <c r="N74" s="145" t="str">
        <f t="shared" ref="N74" si="39">IF(D74=0,"",IF(D74&lt;&gt;"","unbar",""))</f>
        <v/>
      </c>
      <c r="O74" s="143"/>
      <c r="P74" s="89"/>
      <c r="Q74" s="147"/>
      <c r="R74" s="89"/>
      <c r="S74" s="89"/>
      <c r="T74" s="89"/>
      <c r="U74" s="156"/>
      <c r="V74" s="143"/>
      <c r="W74" s="143"/>
      <c r="X74" s="143"/>
      <c r="Y74" s="143"/>
      <c r="Z74" s="143"/>
      <c r="AA74" s="143"/>
    </row>
    <row r="75" spans="1:27" ht="18" customHeight="1" x14ac:dyDescent="0.2">
      <c r="A75" s="137" t="str">
        <f t="shared" si="35"/>
        <v/>
      </c>
      <c r="B75" s="138" t="str">
        <f>IF(D75=0,"",IF(D75&lt;&gt;"",Kataloge_Import!B74,""))</f>
        <v/>
      </c>
      <c r="C75" s="138" t="str">
        <f t="shared" si="33"/>
        <v/>
      </c>
      <c r="D75" s="157" t="str">
        <f>IFERROR(VLOOKUP(Kataloge_Import!A74,'Nachweis Miete_MNK'!$A$28:$AB$277,26,FALSE),"")</f>
        <v/>
      </c>
      <c r="E75" s="90"/>
      <c r="F75" s="90"/>
      <c r="G75" s="140"/>
      <c r="H75" s="140"/>
      <c r="I75" s="140"/>
      <c r="J75" s="144"/>
      <c r="K75" s="144"/>
      <c r="L75" s="139"/>
      <c r="M75" s="139"/>
      <c r="N75" s="146"/>
      <c r="O75" s="144" t="str">
        <f>IF(D75=0,"",IFERROR(VLOOKUP(Kataloge_Import!A74,'Nachweis Miete_MNK'!$A$28:$AB$277,7,FALSE),""))</f>
        <v/>
      </c>
      <c r="P75" s="139" t="str">
        <f>IF(D75=0,"",IFERROR(VLOOKUP(Kataloge_Import!A74,'Nachweis Miete_MNK'!$A$28:$AB$277,14,FALSE),""))</f>
        <v/>
      </c>
      <c r="Q75" s="148" t="str">
        <f>IF(D75=0,"",IFERROR(VLOOKUP(Kataloge_Import!A74,'Nachweis Miete_MNK'!$A$28:$AB$277,8,FALSE),""))</f>
        <v/>
      </c>
      <c r="R75" s="139" t="str">
        <f>IF(D75=0,"",IFERROR(VLOOKUP(Kataloge_Import!A74,'Nachweis Miete_MNK'!$A$28:$AB$277,27,FALSE),""))</f>
        <v/>
      </c>
      <c r="S75" s="139" t="str">
        <f>IF(D75=0,"",IFERROR(VLOOKUP(Kataloge_Import!A74,'Nachweis Miete_MNK'!$A$28:$AB$277,18,FALSE),""))</f>
        <v/>
      </c>
      <c r="T75" s="139" t="str">
        <f>IF(D75=0,"",IFERROR(VLOOKUP(Kataloge_Import!A74,'Nachweis Miete_MNK'!$A$28:$AB$277,20,FALSE),""))</f>
        <v/>
      </c>
      <c r="U75" s="157" t="str">
        <f>IF(D75=0,"",IFERROR(VLOOKUP(Kataloge_Import!A74,'Nachweis Miete_MNK'!$A$28:$AB$277,25,FALSE),""))</f>
        <v/>
      </c>
      <c r="V75" s="144" t="str">
        <f>IF(AND($B75&lt;&gt;"",HHJ=Kataloge!S$1),CONCATENATE($U75,"_","Mietneben- bzw. Betriebsausgaben"),"")</f>
        <v/>
      </c>
      <c r="W75" s="144" t="str">
        <f>IF(AND($B75&lt;&gt;"",HHJ=Kataloge!T$1),CONCATENATE($U75,"_","Mietneben- bzw. Betriebsausgaben"),"")</f>
        <v/>
      </c>
      <c r="X75" s="144" t="str">
        <f>IF(AND($B75&lt;&gt;"",HHJ=Kataloge!U$1),CONCATENATE($U75,"_","Mietneben- bzw. Betriebsausgaben"),"")</f>
        <v/>
      </c>
      <c r="Y75" s="144" t="str">
        <f>IF(AND($B75&lt;&gt;"",HHJ=Kataloge!V$1),CONCATENATE($U75,"_","Mietneben- bzw. Betriebsausgaben"),"")</f>
        <v/>
      </c>
      <c r="Z75" s="144" t="str">
        <f>IF(AND($B75&lt;&gt;"",HHJ=Kataloge!W$1),CONCATENATE($U75,"_","Mietneben- bzw. Betriebsausgaben"),"")</f>
        <v/>
      </c>
      <c r="AA75" s="144" t="str">
        <f>IF(AND($B75&lt;&gt;"",HHJ=Kataloge!X$1),CONCATENATE($U75,"_","Mietneben- bzw. Betriebsausgaben"),"")</f>
        <v/>
      </c>
    </row>
    <row r="76" spans="1:27" ht="18" customHeight="1" x14ac:dyDescent="0.2">
      <c r="A76" s="86" t="str">
        <f t="shared" si="35"/>
        <v/>
      </c>
      <c r="B76" s="87" t="str">
        <f>IF(D76=0,"",IF(D76&lt;&gt;"",Kataloge_Import!B75,""))</f>
        <v/>
      </c>
      <c r="C76" s="87" t="str">
        <f t="shared" si="33"/>
        <v/>
      </c>
      <c r="D76" s="156" t="str">
        <f>IFERROR(VLOOKUP(Kataloge_Import!A75,'Nachweis Miete_MNK'!$A$28:$AB$277,23,FALSE),"")</f>
        <v/>
      </c>
      <c r="E76" s="90"/>
      <c r="F76" s="90"/>
      <c r="G76" s="88" t="str">
        <f>IF(D76=0,"",IFERROR(VLOOKUP(Kataloge_Import!A75,'Nachweis Miete_MNK'!$A$28:$AB$277,2,FALSE),""))</f>
        <v/>
      </c>
      <c r="H76" s="88" t="str">
        <f>IF(D76=0,"",IFERROR(VLOOKUP(Kataloge_Import!A75,'Nachweis Miete_MNK'!$A$28:$AB$277,3,FALSE),""))</f>
        <v/>
      </c>
      <c r="I76" s="88" t="str">
        <f>IF(D76=0,"",IFERROR(VLOOKUP(Kataloge_Import!A75,'Nachweis Miete_MNK'!$A$28:$AB$277,4,FALSE),""))</f>
        <v/>
      </c>
      <c r="J76" s="143" t="str">
        <f>IF(D76=0,"",IFERROR(VLOOKUP(Kataloge_Import!A75,'Nachweis Miete_MNK'!$A$28:$AB$277,5,FALSE),""))</f>
        <v/>
      </c>
      <c r="K76" s="143" t="str">
        <f>IF(D76=0,"",IFERROR(VLOOKUP(Kataloge_Import!A75,'Nachweis Miete_MNK'!$A$28:$AB$277,6,FALSE),""))</f>
        <v/>
      </c>
      <c r="L76" s="89" t="str">
        <f>IF(D76=0,"",IFERROR(VLOOKUP(Kataloge_Import!A75,'Nachweis Miete_MNK'!$A$28:$AB$277,9,FALSE),""))</f>
        <v/>
      </c>
      <c r="M76" s="89" t="str">
        <f>IF(D76=0,"",IFERROR(VLOOKUP(Kataloge_Import!A75,'Nachweis Miete_MNK'!$A$28:$AB$277,28,FALSE),""))</f>
        <v/>
      </c>
      <c r="N76" s="145" t="str">
        <f t="shared" ref="N76" si="40">IF(D76=0,"",IF(D76&lt;&gt;"","unbar",""))</f>
        <v/>
      </c>
      <c r="O76" s="143"/>
      <c r="P76" s="89"/>
      <c r="Q76" s="147"/>
      <c r="R76" s="89"/>
      <c r="S76" s="89"/>
      <c r="T76" s="89"/>
      <c r="U76" s="156"/>
      <c r="V76" s="143"/>
      <c r="W76" s="143"/>
      <c r="X76" s="143"/>
      <c r="Y76" s="143"/>
      <c r="Z76" s="143"/>
      <c r="AA76" s="143"/>
    </row>
    <row r="77" spans="1:27" ht="18" customHeight="1" x14ac:dyDescent="0.2">
      <c r="A77" s="137" t="str">
        <f t="shared" si="35"/>
        <v/>
      </c>
      <c r="B77" s="138" t="str">
        <f>IF(D77=0,"",IF(D77&lt;&gt;"",Kataloge_Import!B76,""))</f>
        <v/>
      </c>
      <c r="C77" s="138" t="str">
        <f t="shared" si="33"/>
        <v/>
      </c>
      <c r="D77" s="157" t="str">
        <f>IFERROR(VLOOKUP(Kataloge_Import!A76,'Nachweis Miete_MNK'!$A$28:$AB$277,26,FALSE),"")</f>
        <v/>
      </c>
      <c r="E77" s="90"/>
      <c r="F77" s="90"/>
      <c r="G77" s="140"/>
      <c r="H77" s="140"/>
      <c r="I77" s="140"/>
      <c r="J77" s="144"/>
      <c r="K77" s="144"/>
      <c r="L77" s="139"/>
      <c r="M77" s="139"/>
      <c r="N77" s="146"/>
      <c r="O77" s="144" t="str">
        <f>IF(D77=0,"",IFERROR(VLOOKUP(Kataloge_Import!A76,'Nachweis Miete_MNK'!$A$28:$AB$277,7,FALSE),""))</f>
        <v/>
      </c>
      <c r="P77" s="139" t="str">
        <f>IF(D77=0,"",IFERROR(VLOOKUP(Kataloge_Import!A76,'Nachweis Miete_MNK'!$A$28:$AB$277,14,FALSE),""))</f>
        <v/>
      </c>
      <c r="Q77" s="148" t="str">
        <f>IF(D77=0,"",IFERROR(VLOOKUP(Kataloge_Import!A76,'Nachweis Miete_MNK'!$A$28:$AB$277,8,FALSE),""))</f>
        <v/>
      </c>
      <c r="R77" s="139" t="str">
        <f>IF(D77=0,"",IFERROR(VLOOKUP(Kataloge_Import!A76,'Nachweis Miete_MNK'!$A$28:$AB$277,27,FALSE),""))</f>
        <v/>
      </c>
      <c r="S77" s="139" t="str">
        <f>IF(D77=0,"",IFERROR(VLOOKUP(Kataloge_Import!A76,'Nachweis Miete_MNK'!$A$28:$AB$277,18,FALSE),""))</f>
        <v/>
      </c>
      <c r="T77" s="139" t="str">
        <f>IF(D77=0,"",IFERROR(VLOOKUP(Kataloge_Import!A76,'Nachweis Miete_MNK'!$A$28:$AB$277,20,FALSE),""))</f>
        <v/>
      </c>
      <c r="U77" s="157" t="str">
        <f>IF(D77=0,"",IFERROR(VLOOKUP(Kataloge_Import!A76,'Nachweis Miete_MNK'!$A$28:$AB$277,25,FALSE),""))</f>
        <v/>
      </c>
      <c r="V77" s="144" t="str">
        <f>IF(AND($B77&lt;&gt;"",HHJ=Kataloge!S$1),CONCATENATE($U77,"_","Mietneben- bzw. Betriebsausgaben"),"")</f>
        <v/>
      </c>
      <c r="W77" s="144" t="str">
        <f>IF(AND($B77&lt;&gt;"",HHJ=Kataloge!T$1),CONCATENATE($U77,"_","Mietneben- bzw. Betriebsausgaben"),"")</f>
        <v/>
      </c>
      <c r="X77" s="144" t="str">
        <f>IF(AND($B77&lt;&gt;"",HHJ=Kataloge!U$1),CONCATENATE($U77,"_","Mietneben- bzw. Betriebsausgaben"),"")</f>
        <v/>
      </c>
      <c r="Y77" s="144" t="str">
        <f>IF(AND($B77&lt;&gt;"",HHJ=Kataloge!V$1),CONCATENATE($U77,"_","Mietneben- bzw. Betriebsausgaben"),"")</f>
        <v/>
      </c>
      <c r="Z77" s="144" t="str">
        <f>IF(AND($B77&lt;&gt;"",HHJ=Kataloge!W$1),CONCATENATE($U77,"_","Mietneben- bzw. Betriebsausgaben"),"")</f>
        <v/>
      </c>
      <c r="AA77" s="144" t="str">
        <f>IF(AND($B77&lt;&gt;"",HHJ=Kataloge!X$1),CONCATENATE($U77,"_","Mietneben- bzw. Betriebsausgaben"),"")</f>
        <v/>
      </c>
    </row>
    <row r="78" spans="1:27" ht="18" customHeight="1" x14ac:dyDescent="0.2">
      <c r="A78" s="86" t="str">
        <f t="shared" si="35"/>
        <v/>
      </c>
      <c r="B78" s="87" t="str">
        <f>IF(D78=0,"",IF(D78&lt;&gt;"",Kataloge_Import!B77,""))</f>
        <v/>
      </c>
      <c r="C78" s="87" t="str">
        <f t="shared" si="33"/>
        <v/>
      </c>
      <c r="D78" s="156" t="str">
        <f>IFERROR(VLOOKUP(Kataloge_Import!A77,'Nachweis Miete_MNK'!$A$28:$AB$277,23,FALSE),"")</f>
        <v/>
      </c>
      <c r="E78" s="90"/>
      <c r="F78" s="90"/>
      <c r="G78" s="88" t="str">
        <f>IF(D78=0,"",IFERROR(VLOOKUP(Kataloge_Import!A77,'Nachweis Miete_MNK'!$A$28:$AB$277,2,FALSE),""))</f>
        <v/>
      </c>
      <c r="H78" s="88" t="str">
        <f>IF(D78=0,"",IFERROR(VLOOKUP(Kataloge_Import!A77,'Nachweis Miete_MNK'!$A$28:$AB$277,3,FALSE),""))</f>
        <v/>
      </c>
      <c r="I78" s="88" t="str">
        <f>IF(D78=0,"",IFERROR(VLOOKUP(Kataloge_Import!A77,'Nachweis Miete_MNK'!$A$28:$AB$277,4,FALSE),""))</f>
        <v/>
      </c>
      <c r="J78" s="143" t="str">
        <f>IF(D78=0,"",IFERROR(VLOOKUP(Kataloge_Import!A77,'Nachweis Miete_MNK'!$A$28:$AB$277,5,FALSE),""))</f>
        <v/>
      </c>
      <c r="K78" s="143" t="str">
        <f>IF(D78=0,"",IFERROR(VLOOKUP(Kataloge_Import!A77,'Nachweis Miete_MNK'!$A$28:$AB$277,6,FALSE),""))</f>
        <v/>
      </c>
      <c r="L78" s="89" t="str">
        <f>IF(D78=0,"",IFERROR(VLOOKUP(Kataloge_Import!A77,'Nachweis Miete_MNK'!$A$28:$AB$277,9,FALSE),""))</f>
        <v/>
      </c>
      <c r="M78" s="89" t="str">
        <f>IF(D78=0,"",IFERROR(VLOOKUP(Kataloge_Import!A77,'Nachweis Miete_MNK'!$A$28:$AB$277,28,FALSE),""))</f>
        <v/>
      </c>
      <c r="N78" s="145" t="str">
        <f t="shared" ref="N78" si="41">IF(D78=0,"",IF(D78&lt;&gt;"","unbar",""))</f>
        <v/>
      </c>
      <c r="O78" s="143"/>
      <c r="P78" s="89"/>
      <c r="Q78" s="147"/>
      <c r="R78" s="89"/>
      <c r="S78" s="89"/>
      <c r="T78" s="89"/>
      <c r="U78" s="156"/>
      <c r="V78" s="143"/>
      <c r="W78" s="143"/>
      <c r="X78" s="143"/>
      <c r="Y78" s="143"/>
      <c r="Z78" s="143"/>
      <c r="AA78" s="143"/>
    </row>
    <row r="79" spans="1:27" ht="18" customHeight="1" x14ac:dyDescent="0.2">
      <c r="A79" s="137" t="str">
        <f t="shared" si="35"/>
        <v/>
      </c>
      <c r="B79" s="138" t="str">
        <f>IF(D79=0,"",IF(D79&lt;&gt;"",Kataloge_Import!B78,""))</f>
        <v/>
      </c>
      <c r="C79" s="138" t="str">
        <f t="shared" si="33"/>
        <v/>
      </c>
      <c r="D79" s="157" t="str">
        <f>IFERROR(VLOOKUP(Kataloge_Import!A78,'Nachweis Miete_MNK'!$A$28:$AB$277,26,FALSE),"")</f>
        <v/>
      </c>
      <c r="E79" s="90"/>
      <c r="F79" s="90"/>
      <c r="G79" s="140"/>
      <c r="H79" s="140"/>
      <c r="I79" s="140"/>
      <c r="J79" s="144"/>
      <c r="K79" s="144"/>
      <c r="L79" s="139"/>
      <c r="M79" s="139"/>
      <c r="N79" s="146"/>
      <c r="O79" s="144" t="str">
        <f>IF(D79=0,"",IFERROR(VLOOKUP(Kataloge_Import!A78,'Nachweis Miete_MNK'!$A$28:$AB$277,7,FALSE),""))</f>
        <v/>
      </c>
      <c r="P79" s="139" t="str">
        <f>IF(D79=0,"",IFERROR(VLOOKUP(Kataloge_Import!A78,'Nachweis Miete_MNK'!$A$28:$AB$277,14,FALSE),""))</f>
        <v/>
      </c>
      <c r="Q79" s="148" t="str">
        <f>IF(D79=0,"",IFERROR(VLOOKUP(Kataloge_Import!A78,'Nachweis Miete_MNK'!$A$28:$AB$277,8,FALSE),""))</f>
        <v/>
      </c>
      <c r="R79" s="139" t="str">
        <f>IF(D79=0,"",IFERROR(VLOOKUP(Kataloge_Import!A78,'Nachweis Miete_MNK'!$A$28:$AB$277,27,FALSE),""))</f>
        <v/>
      </c>
      <c r="S79" s="139" t="str">
        <f>IF(D79=0,"",IFERROR(VLOOKUP(Kataloge_Import!A78,'Nachweis Miete_MNK'!$A$28:$AB$277,18,FALSE),""))</f>
        <v/>
      </c>
      <c r="T79" s="139" t="str">
        <f>IF(D79=0,"",IFERROR(VLOOKUP(Kataloge_Import!A78,'Nachweis Miete_MNK'!$A$28:$AB$277,20,FALSE),""))</f>
        <v/>
      </c>
      <c r="U79" s="157" t="str">
        <f>IF(D79=0,"",IFERROR(VLOOKUP(Kataloge_Import!A78,'Nachweis Miete_MNK'!$A$28:$AB$277,25,FALSE),""))</f>
        <v/>
      </c>
      <c r="V79" s="144" t="str">
        <f>IF(AND($B79&lt;&gt;"",HHJ=Kataloge!S$1),CONCATENATE($U79,"_","Mietneben- bzw. Betriebsausgaben"),"")</f>
        <v/>
      </c>
      <c r="W79" s="144" t="str">
        <f>IF(AND($B79&lt;&gt;"",HHJ=Kataloge!T$1),CONCATENATE($U79,"_","Mietneben- bzw. Betriebsausgaben"),"")</f>
        <v/>
      </c>
      <c r="X79" s="144" t="str">
        <f>IF(AND($B79&lt;&gt;"",HHJ=Kataloge!U$1),CONCATENATE($U79,"_","Mietneben- bzw. Betriebsausgaben"),"")</f>
        <v/>
      </c>
      <c r="Y79" s="144" t="str">
        <f>IF(AND($B79&lt;&gt;"",HHJ=Kataloge!V$1),CONCATENATE($U79,"_","Mietneben- bzw. Betriebsausgaben"),"")</f>
        <v/>
      </c>
      <c r="Z79" s="144" t="str">
        <f>IF(AND($B79&lt;&gt;"",HHJ=Kataloge!W$1),CONCATENATE($U79,"_","Mietneben- bzw. Betriebsausgaben"),"")</f>
        <v/>
      </c>
      <c r="AA79" s="144" t="str">
        <f>IF(AND($B79&lt;&gt;"",HHJ=Kataloge!X$1),CONCATENATE($U79,"_","Mietneben- bzw. Betriebsausgaben"),"")</f>
        <v/>
      </c>
    </row>
    <row r="80" spans="1:27" ht="18" customHeight="1" x14ac:dyDescent="0.2">
      <c r="A80" s="86" t="str">
        <f t="shared" si="35"/>
        <v/>
      </c>
      <c r="B80" s="87" t="str">
        <f>IF(D80=0,"",IF(D80&lt;&gt;"",Kataloge_Import!B79,""))</f>
        <v/>
      </c>
      <c r="C80" s="87" t="str">
        <f t="shared" si="33"/>
        <v/>
      </c>
      <c r="D80" s="156" t="str">
        <f>IFERROR(VLOOKUP(Kataloge_Import!A79,'Nachweis Miete_MNK'!$A$28:$AB$277,23,FALSE),"")</f>
        <v/>
      </c>
      <c r="E80" s="90"/>
      <c r="F80" s="90"/>
      <c r="G80" s="88" t="str">
        <f>IF(D80=0,"",IFERROR(VLOOKUP(Kataloge_Import!A79,'Nachweis Miete_MNK'!$A$28:$AB$277,2,FALSE),""))</f>
        <v/>
      </c>
      <c r="H80" s="88" t="str">
        <f>IF(D80=0,"",IFERROR(VLOOKUP(Kataloge_Import!A79,'Nachweis Miete_MNK'!$A$28:$AB$277,3,FALSE),""))</f>
        <v/>
      </c>
      <c r="I80" s="88" t="str">
        <f>IF(D80=0,"",IFERROR(VLOOKUP(Kataloge_Import!A79,'Nachweis Miete_MNK'!$A$28:$AB$277,4,FALSE),""))</f>
        <v/>
      </c>
      <c r="J80" s="143" t="str">
        <f>IF(D80=0,"",IFERROR(VLOOKUP(Kataloge_Import!A79,'Nachweis Miete_MNK'!$A$28:$AB$277,5,FALSE),""))</f>
        <v/>
      </c>
      <c r="K80" s="143" t="str">
        <f>IF(D80=0,"",IFERROR(VLOOKUP(Kataloge_Import!A79,'Nachweis Miete_MNK'!$A$28:$AB$277,6,FALSE),""))</f>
        <v/>
      </c>
      <c r="L80" s="89" t="str">
        <f>IF(D80=0,"",IFERROR(VLOOKUP(Kataloge_Import!A79,'Nachweis Miete_MNK'!$A$28:$AB$277,9,FALSE),""))</f>
        <v/>
      </c>
      <c r="M80" s="89" t="str">
        <f>IF(D80=0,"",IFERROR(VLOOKUP(Kataloge_Import!A79,'Nachweis Miete_MNK'!$A$28:$AB$277,28,FALSE),""))</f>
        <v/>
      </c>
      <c r="N80" s="145" t="str">
        <f t="shared" ref="N80" si="42">IF(D80=0,"",IF(D80&lt;&gt;"","unbar",""))</f>
        <v/>
      </c>
      <c r="O80" s="143"/>
      <c r="P80" s="89"/>
      <c r="Q80" s="147"/>
      <c r="R80" s="89"/>
      <c r="S80" s="89"/>
      <c r="T80" s="89"/>
      <c r="U80" s="156"/>
      <c r="V80" s="143"/>
      <c r="W80" s="143"/>
      <c r="X80" s="143"/>
      <c r="Y80" s="143"/>
      <c r="Z80" s="143"/>
      <c r="AA80" s="143"/>
    </row>
    <row r="81" spans="1:27" ht="18" customHeight="1" x14ac:dyDescent="0.2">
      <c r="A81" s="137" t="str">
        <f t="shared" si="35"/>
        <v/>
      </c>
      <c r="B81" s="138" t="str">
        <f>IF(D81=0,"",IF(D81&lt;&gt;"",Kataloge_Import!B80,""))</f>
        <v/>
      </c>
      <c r="C81" s="138" t="str">
        <f t="shared" si="33"/>
        <v/>
      </c>
      <c r="D81" s="157" t="str">
        <f>IFERROR(VLOOKUP(Kataloge_Import!A80,'Nachweis Miete_MNK'!$A$28:$AB$277,26,FALSE),"")</f>
        <v/>
      </c>
      <c r="E81" s="90"/>
      <c r="F81" s="90"/>
      <c r="G81" s="140"/>
      <c r="H81" s="140"/>
      <c r="I81" s="140"/>
      <c r="J81" s="144"/>
      <c r="K81" s="144"/>
      <c r="L81" s="139"/>
      <c r="M81" s="139"/>
      <c r="N81" s="146"/>
      <c r="O81" s="144" t="str">
        <f>IF(D81=0,"",IFERROR(VLOOKUP(Kataloge_Import!A80,'Nachweis Miete_MNK'!$A$28:$AB$277,7,FALSE),""))</f>
        <v/>
      </c>
      <c r="P81" s="139" t="str">
        <f>IF(D81=0,"",IFERROR(VLOOKUP(Kataloge_Import!A80,'Nachweis Miete_MNK'!$A$28:$AB$277,14,FALSE),""))</f>
        <v/>
      </c>
      <c r="Q81" s="148" t="str">
        <f>IF(D81=0,"",IFERROR(VLOOKUP(Kataloge_Import!A80,'Nachweis Miete_MNK'!$A$28:$AB$277,8,FALSE),""))</f>
        <v/>
      </c>
      <c r="R81" s="139" t="str">
        <f>IF(D81=0,"",IFERROR(VLOOKUP(Kataloge_Import!A80,'Nachweis Miete_MNK'!$A$28:$AB$277,27,FALSE),""))</f>
        <v/>
      </c>
      <c r="S81" s="139" t="str">
        <f>IF(D81=0,"",IFERROR(VLOOKUP(Kataloge_Import!A80,'Nachweis Miete_MNK'!$A$28:$AB$277,18,FALSE),""))</f>
        <v/>
      </c>
      <c r="T81" s="139" t="str">
        <f>IF(D81=0,"",IFERROR(VLOOKUP(Kataloge_Import!A80,'Nachweis Miete_MNK'!$A$28:$AB$277,20,FALSE),""))</f>
        <v/>
      </c>
      <c r="U81" s="157" t="str">
        <f>IF(D81=0,"",IFERROR(VLOOKUP(Kataloge_Import!A80,'Nachweis Miete_MNK'!$A$28:$AB$277,25,FALSE),""))</f>
        <v/>
      </c>
      <c r="V81" s="144" t="str">
        <f>IF(AND($B81&lt;&gt;"",HHJ=Kataloge!S$1),CONCATENATE($U81,"_","Mietneben- bzw. Betriebsausgaben"),"")</f>
        <v/>
      </c>
      <c r="W81" s="144" t="str">
        <f>IF(AND($B81&lt;&gt;"",HHJ=Kataloge!T$1),CONCATENATE($U81,"_","Mietneben- bzw. Betriebsausgaben"),"")</f>
        <v/>
      </c>
      <c r="X81" s="144" t="str">
        <f>IF(AND($B81&lt;&gt;"",HHJ=Kataloge!U$1),CONCATENATE($U81,"_","Mietneben- bzw. Betriebsausgaben"),"")</f>
        <v/>
      </c>
      <c r="Y81" s="144" t="str">
        <f>IF(AND($B81&lt;&gt;"",HHJ=Kataloge!V$1),CONCATENATE($U81,"_","Mietneben- bzw. Betriebsausgaben"),"")</f>
        <v/>
      </c>
      <c r="Z81" s="144" t="str">
        <f>IF(AND($B81&lt;&gt;"",HHJ=Kataloge!W$1),CONCATENATE($U81,"_","Mietneben- bzw. Betriebsausgaben"),"")</f>
        <v/>
      </c>
      <c r="AA81" s="144" t="str">
        <f>IF(AND($B81&lt;&gt;"",HHJ=Kataloge!X$1),CONCATENATE($U81,"_","Mietneben- bzw. Betriebsausgaben"),"")</f>
        <v/>
      </c>
    </row>
    <row r="82" spans="1:27" ht="18" customHeight="1" x14ac:dyDescent="0.2">
      <c r="A82" s="86" t="str">
        <f t="shared" si="35"/>
        <v/>
      </c>
      <c r="B82" s="87" t="str">
        <f>IF(D82=0,"",IF(D82&lt;&gt;"",Kataloge_Import!B81,""))</f>
        <v/>
      </c>
      <c r="C82" s="87" t="str">
        <f t="shared" si="33"/>
        <v/>
      </c>
      <c r="D82" s="156" t="str">
        <f>IFERROR(VLOOKUP(Kataloge_Import!A81,'Nachweis Miete_MNK'!$A$28:$AB$277,23,FALSE),"")</f>
        <v/>
      </c>
      <c r="E82" s="90"/>
      <c r="F82" s="90"/>
      <c r="G82" s="88" t="str">
        <f>IF(D82=0,"",IFERROR(VLOOKUP(Kataloge_Import!A81,'Nachweis Miete_MNK'!$A$28:$AB$277,2,FALSE),""))</f>
        <v/>
      </c>
      <c r="H82" s="88" t="str">
        <f>IF(D82=0,"",IFERROR(VLOOKUP(Kataloge_Import!A81,'Nachweis Miete_MNK'!$A$28:$AB$277,3,FALSE),""))</f>
        <v/>
      </c>
      <c r="I82" s="88" t="str">
        <f>IF(D82=0,"",IFERROR(VLOOKUP(Kataloge_Import!A81,'Nachweis Miete_MNK'!$A$28:$AB$277,4,FALSE),""))</f>
        <v/>
      </c>
      <c r="J82" s="143" t="str">
        <f>IF(D82=0,"",IFERROR(VLOOKUP(Kataloge_Import!A81,'Nachweis Miete_MNK'!$A$28:$AB$277,5,FALSE),""))</f>
        <v/>
      </c>
      <c r="K82" s="143" t="str">
        <f>IF(D82=0,"",IFERROR(VLOOKUP(Kataloge_Import!A81,'Nachweis Miete_MNK'!$A$28:$AB$277,6,FALSE),""))</f>
        <v/>
      </c>
      <c r="L82" s="89" t="str">
        <f>IF(D82=0,"",IFERROR(VLOOKUP(Kataloge_Import!A81,'Nachweis Miete_MNK'!$A$28:$AB$277,9,FALSE),""))</f>
        <v/>
      </c>
      <c r="M82" s="89" t="str">
        <f>IF(D82=0,"",IFERROR(VLOOKUP(Kataloge_Import!A81,'Nachweis Miete_MNK'!$A$28:$AB$277,28,FALSE),""))</f>
        <v/>
      </c>
      <c r="N82" s="145" t="str">
        <f t="shared" ref="N82" si="43">IF(D82=0,"",IF(D82&lt;&gt;"","unbar",""))</f>
        <v/>
      </c>
      <c r="O82" s="143"/>
      <c r="P82" s="89"/>
      <c r="Q82" s="147"/>
      <c r="R82" s="89"/>
      <c r="S82" s="89"/>
      <c r="T82" s="89"/>
      <c r="U82" s="156"/>
      <c r="V82" s="143"/>
      <c r="W82" s="143"/>
      <c r="X82" s="143"/>
      <c r="Y82" s="143"/>
      <c r="Z82" s="143"/>
      <c r="AA82" s="143"/>
    </row>
    <row r="83" spans="1:27" ht="18" customHeight="1" x14ac:dyDescent="0.2">
      <c r="A83" s="137" t="str">
        <f t="shared" si="35"/>
        <v/>
      </c>
      <c r="B83" s="138" t="str">
        <f>IF(D83=0,"",IF(D83&lt;&gt;"",Kataloge_Import!B82,""))</f>
        <v/>
      </c>
      <c r="C83" s="138" t="str">
        <f t="shared" si="33"/>
        <v/>
      </c>
      <c r="D83" s="157" t="str">
        <f>IFERROR(VLOOKUP(Kataloge_Import!A82,'Nachweis Miete_MNK'!$A$28:$AB$277,26,FALSE),"")</f>
        <v/>
      </c>
      <c r="E83" s="90"/>
      <c r="F83" s="90"/>
      <c r="G83" s="140"/>
      <c r="H83" s="140"/>
      <c r="I83" s="140"/>
      <c r="J83" s="144"/>
      <c r="K83" s="144"/>
      <c r="L83" s="139"/>
      <c r="M83" s="139"/>
      <c r="N83" s="146"/>
      <c r="O83" s="144" t="str">
        <f>IF(D83=0,"",IFERROR(VLOOKUP(Kataloge_Import!A82,'Nachweis Miete_MNK'!$A$28:$AB$277,7,FALSE),""))</f>
        <v/>
      </c>
      <c r="P83" s="139" t="str">
        <f>IF(D83=0,"",IFERROR(VLOOKUP(Kataloge_Import!A82,'Nachweis Miete_MNK'!$A$28:$AB$277,14,FALSE),""))</f>
        <v/>
      </c>
      <c r="Q83" s="148" t="str">
        <f>IF(D83=0,"",IFERROR(VLOOKUP(Kataloge_Import!A82,'Nachweis Miete_MNK'!$A$28:$AB$277,8,FALSE),""))</f>
        <v/>
      </c>
      <c r="R83" s="139" t="str">
        <f>IF(D83=0,"",IFERROR(VLOOKUP(Kataloge_Import!A82,'Nachweis Miete_MNK'!$A$28:$AB$277,27,FALSE),""))</f>
        <v/>
      </c>
      <c r="S83" s="139" t="str">
        <f>IF(D83=0,"",IFERROR(VLOOKUP(Kataloge_Import!A82,'Nachweis Miete_MNK'!$A$28:$AB$277,18,FALSE),""))</f>
        <v/>
      </c>
      <c r="T83" s="139" t="str">
        <f>IF(D83=0,"",IFERROR(VLOOKUP(Kataloge_Import!A82,'Nachweis Miete_MNK'!$A$28:$AB$277,20,FALSE),""))</f>
        <v/>
      </c>
      <c r="U83" s="157" t="str">
        <f>IF(D83=0,"",IFERROR(VLOOKUP(Kataloge_Import!A82,'Nachweis Miete_MNK'!$A$28:$AB$277,25,FALSE),""))</f>
        <v/>
      </c>
      <c r="V83" s="144" t="str">
        <f>IF(AND($B83&lt;&gt;"",HHJ=Kataloge!S$1),CONCATENATE($U83,"_","Mietneben- bzw. Betriebsausgaben"),"")</f>
        <v/>
      </c>
      <c r="W83" s="144" t="str">
        <f>IF(AND($B83&lt;&gt;"",HHJ=Kataloge!T$1),CONCATENATE($U83,"_","Mietneben- bzw. Betriebsausgaben"),"")</f>
        <v/>
      </c>
      <c r="X83" s="144" t="str">
        <f>IF(AND($B83&lt;&gt;"",HHJ=Kataloge!U$1),CONCATENATE($U83,"_","Mietneben- bzw. Betriebsausgaben"),"")</f>
        <v/>
      </c>
      <c r="Y83" s="144" t="str">
        <f>IF(AND($B83&lt;&gt;"",HHJ=Kataloge!V$1),CONCATENATE($U83,"_","Mietneben- bzw. Betriebsausgaben"),"")</f>
        <v/>
      </c>
      <c r="Z83" s="144" t="str">
        <f>IF(AND($B83&lt;&gt;"",HHJ=Kataloge!W$1),CONCATENATE($U83,"_","Mietneben- bzw. Betriebsausgaben"),"")</f>
        <v/>
      </c>
      <c r="AA83" s="144" t="str">
        <f>IF(AND($B83&lt;&gt;"",HHJ=Kataloge!X$1),CONCATENATE($U83,"_","Mietneben- bzw. Betriebsausgaben"),"")</f>
        <v/>
      </c>
    </row>
    <row r="84" spans="1:27" ht="18" customHeight="1" x14ac:dyDescent="0.2">
      <c r="A84" s="86" t="str">
        <f t="shared" si="35"/>
        <v/>
      </c>
      <c r="B84" s="87" t="str">
        <f>IF(D84=0,"",IF(D84&lt;&gt;"",Kataloge_Import!B83,""))</f>
        <v/>
      </c>
      <c r="C84" s="87" t="str">
        <f t="shared" si="33"/>
        <v/>
      </c>
      <c r="D84" s="156" t="str">
        <f>IFERROR(VLOOKUP(Kataloge_Import!A83,'Nachweis Miete_MNK'!$A$28:$AB$277,23,FALSE),"")</f>
        <v/>
      </c>
      <c r="E84" s="90"/>
      <c r="F84" s="90"/>
      <c r="G84" s="88" t="str">
        <f>IF(D84=0,"",IFERROR(VLOOKUP(Kataloge_Import!A83,'Nachweis Miete_MNK'!$A$28:$AB$277,2,FALSE),""))</f>
        <v/>
      </c>
      <c r="H84" s="88" t="str">
        <f>IF(D84=0,"",IFERROR(VLOOKUP(Kataloge_Import!A83,'Nachweis Miete_MNK'!$A$28:$AB$277,3,FALSE),""))</f>
        <v/>
      </c>
      <c r="I84" s="88" t="str">
        <f>IF(D84=0,"",IFERROR(VLOOKUP(Kataloge_Import!A83,'Nachweis Miete_MNK'!$A$28:$AB$277,4,FALSE),""))</f>
        <v/>
      </c>
      <c r="J84" s="143" t="str">
        <f>IF(D84=0,"",IFERROR(VLOOKUP(Kataloge_Import!A83,'Nachweis Miete_MNK'!$A$28:$AB$277,5,FALSE),""))</f>
        <v/>
      </c>
      <c r="K84" s="143" t="str">
        <f>IF(D84=0,"",IFERROR(VLOOKUP(Kataloge_Import!A83,'Nachweis Miete_MNK'!$A$28:$AB$277,6,FALSE),""))</f>
        <v/>
      </c>
      <c r="L84" s="89" t="str">
        <f>IF(D84=0,"",IFERROR(VLOOKUP(Kataloge_Import!A83,'Nachweis Miete_MNK'!$A$28:$AB$277,9,FALSE),""))</f>
        <v/>
      </c>
      <c r="M84" s="89" t="str">
        <f>IF(D84=0,"",IFERROR(VLOOKUP(Kataloge_Import!A83,'Nachweis Miete_MNK'!$A$28:$AB$277,28,FALSE),""))</f>
        <v/>
      </c>
      <c r="N84" s="145" t="str">
        <f t="shared" ref="N84" si="44">IF(D84=0,"",IF(D84&lt;&gt;"","unbar",""))</f>
        <v/>
      </c>
      <c r="O84" s="143"/>
      <c r="P84" s="89"/>
      <c r="Q84" s="147"/>
      <c r="R84" s="89"/>
      <c r="S84" s="89"/>
      <c r="T84" s="89"/>
      <c r="U84" s="156"/>
      <c r="V84" s="143"/>
      <c r="W84" s="143"/>
      <c r="X84" s="143"/>
      <c r="Y84" s="143"/>
      <c r="Z84" s="143"/>
      <c r="AA84" s="143"/>
    </row>
    <row r="85" spans="1:27" ht="18" customHeight="1" x14ac:dyDescent="0.2">
      <c r="A85" s="137" t="str">
        <f t="shared" si="35"/>
        <v/>
      </c>
      <c r="B85" s="138" t="str">
        <f>IF(D85=0,"",IF(D85&lt;&gt;"",Kataloge_Import!B84,""))</f>
        <v/>
      </c>
      <c r="C85" s="138" t="str">
        <f t="shared" si="33"/>
        <v/>
      </c>
      <c r="D85" s="157" t="str">
        <f>IFERROR(VLOOKUP(Kataloge_Import!A84,'Nachweis Miete_MNK'!$A$28:$AB$277,26,FALSE),"")</f>
        <v/>
      </c>
      <c r="E85" s="90"/>
      <c r="F85" s="90"/>
      <c r="G85" s="140"/>
      <c r="H85" s="140"/>
      <c r="I85" s="140"/>
      <c r="J85" s="144"/>
      <c r="K85" s="144"/>
      <c r="L85" s="139"/>
      <c r="M85" s="139"/>
      <c r="N85" s="146"/>
      <c r="O85" s="144" t="str">
        <f>IF(D85=0,"",IFERROR(VLOOKUP(Kataloge_Import!A84,'Nachweis Miete_MNK'!$A$28:$AB$277,7,FALSE),""))</f>
        <v/>
      </c>
      <c r="P85" s="139" t="str">
        <f>IF(D85=0,"",IFERROR(VLOOKUP(Kataloge_Import!A84,'Nachweis Miete_MNK'!$A$28:$AB$277,14,FALSE),""))</f>
        <v/>
      </c>
      <c r="Q85" s="148" t="str">
        <f>IF(D85=0,"",IFERROR(VLOOKUP(Kataloge_Import!A84,'Nachweis Miete_MNK'!$A$28:$AB$277,8,FALSE),""))</f>
        <v/>
      </c>
      <c r="R85" s="139" t="str">
        <f>IF(D85=0,"",IFERROR(VLOOKUP(Kataloge_Import!A84,'Nachweis Miete_MNK'!$A$28:$AB$277,27,FALSE),""))</f>
        <v/>
      </c>
      <c r="S85" s="139" t="str">
        <f>IF(D85=0,"",IFERROR(VLOOKUP(Kataloge_Import!A84,'Nachweis Miete_MNK'!$A$28:$AB$277,18,FALSE),""))</f>
        <v/>
      </c>
      <c r="T85" s="139" t="str">
        <f>IF(D85=0,"",IFERROR(VLOOKUP(Kataloge_Import!A84,'Nachweis Miete_MNK'!$A$28:$AB$277,20,FALSE),""))</f>
        <v/>
      </c>
      <c r="U85" s="157" t="str">
        <f>IF(D85=0,"",IFERROR(VLOOKUP(Kataloge_Import!A84,'Nachweis Miete_MNK'!$A$28:$AB$277,25,FALSE),""))</f>
        <v/>
      </c>
      <c r="V85" s="144" t="str">
        <f>IF(AND($B85&lt;&gt;"",HHJ=Kataloge!S$1),CONCATENATE($U85,"_","Mietneben- bzw. Betriebsausgaben"),"")</f>
        <v/>
      </c>
      <c r="W85" s="144" t="str">
        <f>IF(AND($B85&lt;&gt;"",HHJ=Kataloge!T$1),CONCATENATE($U85,"_","Mietneben- bzw. Betriebsausgaben"),"")</f>
        <v/>
      </c>
      <c r="X85" s="144" t="str">
        <f>IF(AND($B85&lt;&gt;"",HHJ=Kataloge!U$1),CONCATENATE($U85,"_","Mietneben- bzw. Betriebsausgaben"),"")</f>
        <v/>
      </c>
      <c r="Y85" s="144" t="str">
        <f>IF(AND($B85&lt;&gt;"",HHJ=Kataloge!V$1),CONCATENATE($U85,"_","Mietneben- bzw. Betriebsausgaben"),"")</f>
        <v/>
      </c>
      <c r="Z85" s="144" t="str">
        <f>IF(AND($B85&lt;&gt;"",HHJ=Kataloge!W$1),CONCATENATE($U85,"_","Mietneben- bzw. Betriebsausgaben"),"")</f>
        <v/>
      </c>
      <c r="AA85" s="144" t="str">
        <f>IF(AND($B85&lt;&gt;"",HHJ=Kataloge!X$1),CONCATENATE($U85,"_","Mietneben- bzw. Betriebsausgaben"),"")</f>
        <v/>
      </c>
    </row>
    <row r="86" spans="1:27" ht="18" customHeight="1" x14ac:dyDescent="0.2">
      <c r="A86" s="86" t="str">
        <f t="shared" si="35"/>
        <v/>
      </c>
      <c r="B86" s="87" t="str">
        <f>IF(D86=0,"",IF(D86&lt;&gt;"",Kataloge_Import!B85,""))</f>
        <v/>
      </c>
      <c r="C86" s="87" t="str">
        <f t="shared" si="33"/>
        <v/>
      </c>
      <c r="D86" s="156" t="str">
        <f>IFERROR(VLOOKUP(Kataloge_Import!A85,'Nachweis Miete_MNK'!$A$28:$AB$277,23,FALSE),"")</f>
        <v/>
      </c>
      <c r="E86" s="90"/>
      <c r="F86" s="90"/>
      <c r="G86" s="88" t="str">
        <f>IF(D86=0,"",IFERROR(VLOOKUP(Kataloge_Import!A85,'Nachweis Miete_MNK'!$A$28:$AB$277,2,FALSE),""))</f>
        <v/>
      </c>
      <c r="H86" s="88" t="str">
        <f>IF(D86=0,"",IFERROR(VLOOKUP(Kataloge_Import!A85,'Nachweis Miete_MNK'!$A$28:$AB$277,3,FALSE),""))</f>
        <v/>
      </c>
      <c r="I86" s="88" t="str">
        <f>IF(D86=0,"",IFERROR(VLOOKUP(Kataloge_Import!A85,'Nachweis Miete_MNK'!$A$28:$AB$277,4,FALSE),""))</f>
        <v/>
      </c>
      <c r="J86" s="143" t="str">
        <f>IF(D86=0,"",IFERROR(VLOOKUP(Kataloge_Import!A85,'Nachweis Miete_MNK'!$A$28:$AB$277,5,FALSE),""))</f>
        <v/>
      </c>
      <c r="K86" s="143" t="str">
        <f>IF(D86=0,"",IFERROR(VLOOKUP(Kataloge_Import!A85,'Nachweis Miete_MNK'!$A$28:$AB$277,6,FALSE),""))</f>
        <v/>
      </c>
      <c r="L86" s="89" t="str">
        <f>IF(D86=0,"",IFERROR(VLOOKUP(Kataloge_Import!A85,'Nachweis Miete_MNK'!$A$28:$AB$277,9,FALSE),""))</f>
        <v/>
      </c>
      <c r="M86" s="89" t="str">
        <f>IF(D86=0,"",IFERROR(VLOOKUP(Kataloge_Import!A85,'Nachweis Miete_MNK'!$A$28:$AB$277,28,FALSE),""))</f>
        <v/>
      </c>
      <c r="N86" s="145" t="str">
        <f t="shared" ref="N86" si="45">IF(D86=0,"",IF(D86&lt;&gt;"","unbar",""))</f>
        <v/>
      </c>
      <c r="O86" s="143"/>
      <c r="P86" s="89"/>
      <c r="Q86" s="147"/>
      <c r="R86" s="89"/>
      <c r="S86" s="89"/>
      <c r="T86" s="89"/>
      <c r="U86" s="156"/>
      <c r="V86" s="143"/>
      <c r="W86" s="143"/>
      <c r="X86" s="143"/>
      <c r="Y86" s="143"/>
      <c r="Z86" s="143"/>
      <c r="AA86" s="143"/>
    </row>
    <row r="87" spans="1:27" ht="18" customHeight="1" x14ac:dyDescent="0.2">
      <c r="A87" s="137" t="str">
        <f t="shared" si="35"/>
        <v/>
      </c>
      <c r="B87" s="138" t="str">
        <f>IF(D87=0,"",IF(D87&lt;&gt;"",Kataloge_Import!B86,""))</f>
        <v/>
      </c>
      <c r="C87" s="138" t="str">
        <f t="shared" si="33"/>
        <v/>
      </c>
      <c r="D87" s="157" t="str">
        <f>IFERROR(VLOOKUP(Kataloge_Import!A86,'Nachweis Miete_MNK'!$A$28:$AB$277,26,FALSE),"")</f>
        <v/>
      </c>
      <c r="E87" s="90"/>
      <c r="F87" s="90"/>
      <c r="G87" s="140"/>
      <c r="H87" s="140"/>
      <c r="I87" s="140"/>
      <c r="J87" s="144"/>
      <c r="K87" s="144"/>
      <c r="L87" s="139"/>
      <c r="M87" s="139"/>
      <c r="N87" s="146"/>
      <c r="O87" s="144" t="str">
        <f>IF(D87=0,"",IFERROR(VLOOKUP(Kataloge_Import!A86,'Nachweis Miete_MNK'!$A$28:$AB$277,7,FALSE),""))</f>
        <v/>
      </c>
      <c r="P87" s="139" t="str">
        <f>IF(D87=0,"",IFERROR(VLOOKUP(Kataloge_Import!A86,'Nachweis Miete_MNK'!$A$28:$AB$277,14,FALSE),""))</f>
        <v/>
      </c>
      <c r="Q87" s="148" t="str">
        <f>IF(D87=0,"",IFERROR(VLOOKUP(Kataloge_Import!A86,'Nachweis Miete_MNK'!$A$28:$AB$277,8,FALSE),""))</f>
        <v/>
      </c>
      <c r="R87" s="139" t="str">
        <f>IF(D87=0,"",IFERROR(VLOOKUP(Kataloge_Import!A86,'Nachweis Miete_MNK'!$A$28:$AB$277,27,FALSE),""))</f>
        <v/>
      </c>
      <c r="S87" s="139" t="str">
        <f>IF(D87=0,"",IFERROR(VLOOKUP(Kataloge_Import!A86,'Nachweis Miete_MNK'!$A$28:$AB$277,18,FALSE),""))</f>
        <v/>
      </c>
      <c r="T87" s="139" t="str">
        <f>IF(D87=0,"",IFERROR(VLOOKUP(Kataloge_Import!A86,'Nachweis Miete_MNK'!$A$28:$AB$277,20,FALSE),""))</f>
        <v/>
      </c>
      <c r="U87" s="157" t="str">
        <f>IF(D87=0,"",IFERROR(VLOOKUP(Kataloge_Import!A86,'Nachweis Miete_MNK'!$A$28:$AB$277,25,FALSE),""))</f>
        <v/>
      </c>
      <c r="V87" s="144" t="str">
        <f>IF(AND($B87&lt;&gt;"",HHJ=Kataloge!S$1),CONCATENATE($U87,"_","Mietneben- bzw. Betriebsausgaben"),"")</f>
        <v/>
      </c>
      <c r="W87" s="144" t="str">
        <f>IF(AND($B87&lt;&gt;"",HHJ=Kataloge!T$1),CONCATENATE($U87,"_","Mietneben- bzw. Betriebsausgaben"),"")</f>
        <v/>
      </c>
      <c r="X87" s="144" t="str">
        <f>IF(AND($B87&lt;&gt;"",HHJ=Kataloge!U$1),CONCATENATE($U87,"_","Mietneben- bzw. Betriebsausgaben"),"")</f>
        <v/>
      </c>
      <c r="Y87" s="144" t="str">
        <f>IF(AND($B87&lt;&gt;"",HHJ=Kataloge!V$1),CONCATENATE($U87,"_","Mietneben- bzw. Betriebsausgaben"),"")</f>
        <v/>
      </c>
      <c r="Z87" s="144" t="str">
        <f>IF(AND($B87&lt;&gt;"",HHJ=Kataloge!W$1),CONCATENATE($U87,"_","Mietneben- bzw. Betriebsausgaben"),"")</f>
        <v/>
      </c>
      <c r="AA87" s="144" t="str">
        <f>IF(AND($B87&lt;&gt;"",HHJ=Kataloge!X$1),CONCATENATE($U87,"_","Mietneben- bzw. Betriebsausgaben"),"")</f>
        <v/>
      </c>
    </row>
    <row r="88" spans="1:27" ht="18" customHeight="1" x14ac:dyDescent="0.2">
      <c r="A88" s="86" t="str">
        <f t="shared" si="35"/>
        <v/>
      </c>
      <c r="B88" s="87" t="str">
        <f>IF(D88=0,"",IF(D88&lt;&gt;"",Kataloge_Import!B87,""))</f>
        <v/>
      </c>
      <c r="C88" s="87" t="str">
        <f t="shared" si="33"/>
        <v/>
      </c>
      <c r="D88" s="156" t="str">
        <f>IFERROR(VLOOKUP(Kataloge_Import!A87,'Nachweis Miete_MNK'!$A$28:$AB$277,23,FALSE),"")</f>
        <v/>
      </c>
      <c r="E88" s="90"/>
      <c r="F88" s="90"/>
      <c r="G88" s="88" t="str">
        <f>IF(D88=0,"",IFERROR(VLOOKUP(Kataloge_Import!A87,'Nachweis Miete_MNK'!$A$28:$AB$277,2,FALSE),""))</f>
        <v/>
      </c>
      <c r="H88" s="88" t="str">
        <f>IF(D88=0,"",IFERROR(VLOOKUP(Kataloge_Import!A87,'Nachweis Miete_MNK'!$A$28:$AB$277,3,FALSE),""))</f>
        <v/>
      </c>
      <c r="I88" s="88" t="str">
        <f>IF(D88=0,"",IFERROR(VLOOKUP(Kataloge_Import!A87,'Nachweis Miete_MNK'!$A$28:$AB$277,4,FALSE),""))</f>
        <v/>
      </c>
      <c r="J88" s="143" t="str">
        <f>IF(D88=0,"",IFERROR(VLOOKUP(Kataloge_Import!A87,'Nachweis Miete_MNK'!$A$28:$AB$277,5,FALSE),""))</f>
        <v/>
      </c>
      <c r="K88" s="143" t="str">
        <f>IF(D88=0,"",IFERROR(VLOOKUP(Kataloge_Import!A87,'Nachweis Miete_MNK'!$A$28:$AB$277,6,FALSE),""))</f>
        <v/>
      </c>
      <c r="L88" s="89" t="str">
        <f>IF(D88=0,"",IFERROR(VLOOKUP(Kataloge_Import!A87,'Nachweis Miete_MNK'!$A$28:$AB$277,9,FALSE),""))</f>
        <v/>
      </c>
      <c r="M88" s="89" t="str">
        <f>IF(D88=0,"",IFERROR(VLOOKUP(Kataloge_Import!A87,'Nachweis Miete_MNK'!$A$28:$AB$277,28,FALSE),""))</f>
        <v/>
      </c>
      <c r="N88" s="145" t="str">
        <f t="shared" ref="N88" si="46">IF(D88=0,"",IF(D88&lt;&gt;"","unbar",""))</f>
        <v/>
      </c>
      <c r="O88" s="143"/>
      <c r="P88" s="89"/>
      <c r="Q88" s="147"/>
      <c r="R88" s="89"/>
      <c r="S88" s="89"/>
      <c r="T88" s="89"/>
      <c r="U88" s="156"/>
      <c r="V88" s="143"/>
      <c r="W88" s="143"/>
      <c r="X88" s="143"/>
      <c r="Y88" s="143"/>
      <c r="Z88" s="143"/>
      <c r="AA88" s="143"/>
    </row>
    <row r="89" spans="1:27" ht="18" customHeight="1" x14ac:dyDescent="0.2">
      <c r="A89" s="137" t="str">
        <f t="shared" si="35"/>
        <v/>
      </c>
      <c r="B89" s="138" t="str">
        <f>IF(D89=0,"",IF(D89&lt;&gt;"",Kataloge_Import!B88,""))</f>
        <v/>
      </c>
      <c r="C89" s="138" t="str">
        <f t="shared" si="33"/>
        <v/>
      </c>
      <c r="D89" s="157" t="str">
        <f>IFERROR(VLOOKUP(Kataloge_Import!A88,'Nachweis Miete_MNK'!$A$28:$AB$277,26,FALSE),"")</f>
        <v/>
      </c>
      <c r="E89" s="90"/>
      <c r="F89" s="90"/>
      <c r="G89" s="140"/>
      <c r="H89" s="140"/>
      <c r="I89" s="140"/>
      <c r="J89" s="144"/>
      <c r="K89" s="144"/>
      <c r="L89" s="139"/>
      <c r="M89" s="139"/>
      <c r="N89" s="146"/>
      <c r="O89" s="144" t="str">
        <f>IF(D89=0,"",IFERROR(VLOOKUP(Kataloge_Import!A88,'Nachweis Miete_MNK'!$A$28:$AB$277,7,FALSE),""))</f>
        <v/>
      </c>
      <c r="P89" s="139" t="str">
        <f>IF(D89=0,"",IFERROR(VLOOKUP(Kataloge_Import!A88,'Nachweis Miete_MNK'!$A$28:$AB$277,14,FALSE),""))</f>
        <v/>
      </c>
      <c r="Q89" s="148" t="str">
        <f>IF(D89=0,"",IFERROR(VLOOKUP(Kataloge_Import!A88,'Nachweis Miete_MNK'!$A$28:$AB$277,8,FALSE),""))</f>
        <v/>
      </c>
      <c r="R89" s="139" t="str">
        <f>IF(D89=0,"",IFERROR(VLOOKUP(Kataloge_Import!A88,'Nachweis Miete_MNK'!$A$28:$AB$277,27,FALSE),""))</f>
        <v/>
      </c>
      <c r="S89" s="139" t="str">
        <f>IF(D89=0,"",IFERROR(VLOOKUP(Kataloge_Import!A88,'Nachweis Miete_MNK'!$A$28:$AB$277,18,FALSE),""))</f>
        <v/>
      </c>
      <c r="T89" s="139" t="str">
        <f>IF(D89=0,"",IFERROR(VLOOKUP(Kataloge_Import!A88,'Nachweis Miete_MNK'!$A$28:$AB$277,20,FALSE),""))</f>
        <v/>
      </c>
      <c r="U89" s="157" t="str">
        <f>IF(D89=0,"",IFERROR(VLOOKUP(Kataloge_Import!A88,'Nachweis Miete_MNK'!$A$28:$AB$277,25,FALSE),""))</f>
        <v/>
      </c>
      <c r="V89" s="144" t="str">
        <f>IF(AND($B89&lt;&gt;"",HHJ=Kataloge!S$1),CONCATENATE($U89,"_","Mietneben- bzw. Betriebsausgaben"),"")</f>
        <v/>
      </c>
      <c r="W89" s="144" t="str">
        <f>IF(AND($B89&lt;&gt;"",HHJ=Kataloge!T$1),CONCATENATE($U89,"_","Mietneben- bzw. Betriebsausgaben"),"")</f>
        <v/>
      </c>
      <c r="X89" s="144" t="str">
        <f>IF(AND($B89&lt;&gt;"",HHJ=Kataloge!U$1),CONCATENATE($U89,"_","Mietneben- bzw. Betriebsausgaben"),"")</f>
        <v/>
      </c>
      <c r="Y89" s="144" t="str">
        <f>IF(AND($B89&lt;&gt;"",HHJ=Kataloge!V$1),CONCATENATE($U89,"_","Mietneben- bzw. Betriebsausgaben"),"")</f>
        <v/>
      </c>
      <c r="Z89" s="144" t="str">
        <f>IF(AND($B89&lt;&gt;"",HHJ=Kataloge!W$1),CONCATENATE($U89,"_","Mietneben- bzw. Betriebsausgaben"),"")</f>
        <v/>
      </c>
      <c r="AA89" s="144" t="str">
        <f>IF(AND($B89&lt;&gt;"",HHJ=Kataloge!X$1),CONCATENATE($U89,"_","Mietneben- bzw. Betriebsausgaben"),"")</f>
        <v/>
      </c>
    </row>
    <row r="90" spans="1:27" ht="18" customHeight="1" x14ac:dyDescent="0.2">
      <c r="A90" s="86" t="str">
        <f t="shared" si="35"/>
        <v/>
      </c>
      <c r="B90" s="87" t="str">
        <f>IF(D90=0,"",IF(D90&lt;&gt;"",Kataloge_Import!B89,""))</f>
        <v/>
      </c>
      <c r="C90" s="87" t="str">
        <f t="shared" si="33"/>
        <v/>
      </c>
      <c r="D90" s="156" t="str">
        <f>IFERROR(VLOOKUP(Kataloge_Import!A89,'Nachweis Miete_MNK'!$A$28:$AB$277,23,FALSE),"")</f>
        <v/>
      </c>
      <c r="E90" s="90"/>
      <c r="F90" s="90"/>
      <c r="G90" s="88" t="str">
        <f>IF(D90=0,"",IFERROR(VLOOKUP(Kataloge_Import!A89,'Nachweis Miete_MNK'!$A$28:$AB$277,2,FALSE),""))</f>
        <v/>
      </c>
      <c r="H90" s="88" t="str">
        <f>IF(D90=0,"",IFERROR(VLOOKUP(Kataloge_Import!A89,'Nachweis Miete_MNK'!$A$28:$AB$277,3,FALSE),""))</f>
        <v/>
      </c>
      <c r="I90" s="88" t="str">
        <f>IF(D90=0,"",IFERROR(VLOOKUP(Kataloge_Import!A89,'Nachweis Miete_MNK'!$A$28:$AB$277,4,FALSE),""))</f>
        <v/>
      </c>
      <c r="J90" s="143" t="str">
        <f>IF(D90=0,"",IFERROR(VLOOKUP(Kataloge_Import!A89,'Nachweis Miete_MNK'!$A$28:$AB$277,5,FALSE),""))</f>
        <v/>
      </c>
      <c r="K90" s="143" t="str">
        <f>IF(D90=0,"",IFERROR(VLOOKUP(Kataloge_Import!A89,'Nachweis Miete_MNK'!$A$28:$AB$277,6,FALSE),""))</f>
        <v/>
      </c>
      <c r="L90" s="89" t="str">
        <f>IF(D90=0,"",IFERROR(VLOOKUP(Kataloge_Import!A89,'Nachweis Miete_MNK'!$A$28:$AB$277,9,FALSE),""))</f>
        <v/>
      </c>
      <c r="M90" s="89" t="str">
        <f>IF(D90=0,"",IFERROR(VLOOKUP(Kataloge_Import!A89,'Nachweis Miete_MNK'!$A$28:$AB$277,28,FALSE),""))</f>
        <v/>
      </c>
      <c r="N90" s="145" t="str">
        <f t="shared" ref="N90" si="47">IF(D90=0,"",IF(D90&lt;&gt;"","unbar",""))</f>
        <v/>
      </c>
      <c r="O90" s="143"/>
      <c r="P90" s="89"/>
      <c r="Q90" s="147"/>
      <c r="R90" s="89"/>
      <c r="S90" s="89"/>
      <c r="T90" s="89"/>
      <c r="U90" s="156"/>
      <c r="V90" s="143"/>
      <c r="W90" s="143"/>
      <c r="X90" s="143"/>
      <c r="Y90" s="143"/>
      <c r="Z90" s="143"/>
      <c r="AA90" s="143"/>
    </row>
    <row r="91" spans="1:27" ht="18" customHeight="1" x14ac:dyDescent="0.2">
      <c r="A91" s="137" t="str">
        <f t="shared" si="35"/>
        <v/>
      </c>
      <c r="B91" s="138" t="str">
        <f>IF(D91=0,"",IF(D91&lt;&gt;"",Kataloge_Import!B90,""))</f>
        <v/>
      </c>
      <c r="C91" s="138" t="str">
        <f t="shared" si="33"/>
        <v/>
      </c>
      <c r="D91" s="157" t="str">
        <f>IFERROR(VLOOKUP(Kataloge_Import!A90,'Nachweis Miete_MNK'!$A$28:$AB$277,26,FALSE),"")</f>
        <v/>
      </c>
      <c r="E91" s="90"/>
      <c r="F91" s="90"/>
      <c r="G91" s="140"/>
      <c r="H91" s="140"/>
      <c r="I91" s="140"/>
      <c r="J91" s="144"/>
      <c r="K91" s="144"/>
      <c r="L91" s="139"/>
      <c r="M91" s="139"/>
      <c r="N91" s="146"/>
      <c r="O91" s="144" t="str">
        <f>IF(D91=0,"",IFERROR(VLOOKUP(Kataloge_Import!A90,'Nachweis Miete_MNK'!$A$28:$AB$277,7,FALSE),""))</f>
        <v/>
      </c>
      <c r="P91" s="139" t="str">
        <f>IF(D91=0,"",IFERROR(VLOOKUP(Kataloge_Import!A90,'Nachweis Miete_MNK'!$A$28:$AB$277,14,FALSE),""))</f>
        <v/>
      </c>
      <c r="Q91" s="148" t="str">
        <f>IF(D91=0,"",IFERROR(VLOOKUP(Kataloge_Import!A90,'Nachweis Miete_MNK'!$A$28:$AB$277,8,FALSE),""))</f>
        <v/>
      </c>
      <c r="R91" s="139" t="str">
        <f>IF(D91=0,"",IFERROR(VLOOKUP(Kataloge_Import!A90,'Nachweis Miete_MNK'!$A$28:$AB$277,27,FALSE),""))</f>
        <v/>
      </c>
      <c r="S91" s="139" t="str">
        <f>IF(D91=0,"",IFERROR(VLOOKUP(Kataloge_Import!A90,'Nachweis Miete_MNK'!$A$28:$AB$277,18,FALSE),""))</f>
        <v/>
      </c>
      <c r="T91" s="139" t="str">
        <f>IF(D91=0,"",IFERROR(VLOOKUP(Kataloge_Import!A90,'Nachweis Miete_MNK'!$A$28:$AB$277,20,FALSE),""))</f>
        <v/>
      </c>
      <c r="U91" s="157" t="str">
        <f>IF(D91=0,"",IFERROR(VLOOKUP(Kataloge_Import!A90,'Nachweis Miete_MNK'!$A$28:$AB$277,25,FALSE),""))</f>
        <v/>
      </c>
      <c r="V91" s="144" t="str">
        <f>IF(AND($B91&lt;&gt;"",HHJ=Kataloge!S$1),CONCATENATE($U91,"_","Mietneben- bzw. Betriebsausgaben"),"")</f>
        <v/>
      </c>
      <c r="W91" s="144" t="str">
        <f>IF(AND($B91&lt;&gt;"",HHJ=Kataloge!T$1),CONCATENATE($U91,"_","Mietneben- bzw. Betriebsausgaben"),"")</f>
        <v/>
      </c>
      <c r="X91" s="144" t="str">
        <f>IF(AND($B91&lt;&gt;"",HHJ=Kataloge!U$1),CONCATENATE($U91,"_","Mietneben- bzw. Betriebsausgaben"),"")</f>
        <v/>
      </c>
      <c r="Y91" s="144" t="str">
        <f>IF(AND($B91&lt;&gt;"",HHJ=Kataloge!V$1),CONCATENATE($U91,"_","Mietneben- bzw. Betriebsausgaben"),"")</f>
        <v/>
      </c>
      <c r="Z91" s="144" t="str">
        <f>IF(AND($B91&lt;&gt;"",HHJ=Kataloge!W$1),CONCATENATE($U91,"_","Mietneben- bzw. Betriebsausgaben"),"")</f>
        <v/>
      </c>
      <c r="AA91" s="144" t="str">
        <f>IF(AND($B91&lt;&gt;"",HHJ=Kataloge!X$1),CONCATENATE($U91,"_","Mietneben- bzw. Betriebsausgaben"),"")</f>
        <v/>
      </c>
    </row>
    <row r="92" spans="1:27" ht="18" customHeight="1" x14ac:dyDescent="0.2">
      <c r="A92" s="86" t="str">
        <f t="shared" si="35"/>
        <v/>
      </c>
      <c r="B92" s="87" t="str">
        <f>IF(D92=0,"",IF(D92&lt;&gt;"",Kataloge_Import!B91,""))</f>
        <v/>
      </c>
      <c r="C92" s="87" t="str">
        <f t="shared" si="33"/>
        <v/>
      </c>
      <c r="D92" s="156" t="str">
        <f>IFERROR(VLOOKUP(Kataloge_Import!A91,'Nachweis Miete_MNK'!$A$28:$AB$277,23,FALSE),"")</f>
        <v/>
      </c>
      <c r="E92" s="90"/>
      <c r="F92" s="90"/>
      <c r="G92" s="88" t="str">
        <f>IF(D92=0,"",IFERROR(VLOOKUP(Kataloge_Import!A91,'Nachweis Miete_MNK'!$A$28:$AB$277,2,FALSE),""))</f>
        <v/>
      </c>
      <c r="H92" s="88" t="str">
        <f>IF(D92=0,"",IFERROR(VLOOKUP(Kataloge_Import!A91,'Nachweis Miete_MNK'!$A$28:$AB$277,3,FALSE),""))</f>
        <v/>
      </c>
      <c r="I92" s="88" t="str">
        <f>IF(D92=0,"",IFERROR(VLOOKUP(Kataloge_Import!A91,'Nachweis Miete_MNK'!$A$28:$AB$277,4,FALSE),""))</f>
        <v/>
      </c>
      <c r="J92" s="143" t="str">
        <f>IF(D92=0,"",IFERROR(VLOOKUP(Kataloge_Import!A91,'Nachweis Miete_MNK'!$A$28:$AB$277,5,FALSE),""))</f>
        <v/>
      </c>
      <c r="K92" s="143" t="str">
        <f>IF(D92=0,"",IFERROR(VLOOKUP(Kataloge_Import!A91,'Nachweis Miete_MNK'!$A$28:$AB$277,6,FALSE),""))</f>
        <v/>
      </c>
      <c r="L92" s="89" t="str">
        <f>IF(D92=0,"",IFERROR(VLOOKUP(Kataloge_Import!A91,'Nachweis Miete_MNK'!$A$28:$AB$277,9,FALSE),""))</f>
        <v/>
      </c>
      <c r="M92" s="89" t="str">
        <f>IF(D92=0,"",IFERROR(VLOOKUP(Kataloge_Import!A91,'Nachweis Miete_MNK'!$A$28:$AB$277,28,FALSE),""))</f>
        <v/>
      </c>
      <c r="N92" s="145" t="str">
        <f t="shared" ref="N92" si="48">IF(D92=0,"",IF(D92&lt;&gt;"","unbar",""))</f>
        <v/>
      </c>
      <c r="O92" s="143"/>
      <c r="P92" s="89"/>
      <c r="Q92" s="147"/>
      <c r="R92" s="89"/>
      <c r="S92" s="89"/>
      <c r="T92" s="89"/>
      <c r="U92" s="156"/>
      <c r="V92" s="143"/>
      <c r="W92" s="143"/>
      <c r="X92" s="143"/>
      <c r="Y92" s="143"/>
      <c r="Z92" s="143"/>
      <c r="AA92" s="143"/>
    </row>
    <row r="93" spans="1:27" ht="18" customHeight="1" x14ac:dyDescent="0.2">
      <c r="A93" s="137" t="str">
        <f t="shared" si="35"/>
        <v/>
      </c>
      <c r="B93" s="138" t="str">
        <f>IF(D93=0,"",IF(D93&lt;&gt;"",Kataloge_Import!B92,""))</f>
        <v/>
      </c>
      <c r="C93" s="138" t="str">
        <f t="shared" si="33"/>
        <v/>
      </c>
      <c r="D93" s="157" t="str">
        <f>IFERROR(VLOOKUP(Kataloge_Import!A92,'Nachweis Miete_MNK'!$A$28:$AB$277,26,FALSE),"")</f>
        <v/>
      </c>
      <c r="E93" s="90"/>
      <c r="F93" s="90"/>
      <c r="G93" s="140"/>
      <c r="H93" s="140"/>
      <c r="I93" s="140"/>
      <c r="J93" s="144"/>
      <c r="K93" s="144"/>
      <c r="L93" s="139"/>
      <c r="M93" s="139"/>
      <c r="N93" s="146"/>
      <c r="O93" s="144" t="str">
        <f>IF(D93=0,"",IFERROR(VLOOKUP(Kataloge_Import!A92,'Nachweis Miete_MNK'!$A$28:$AB$277,7,FALSE),""))</f>
        <v/>
      </c>
      <c r="P93" s="139" t="str">
        <f>IF(D93=0,"",IFERROR(VLOOKUP(Kataloge_Import!A92,'Nachweis Miete_MNK'!$A$28:$AB$277,14,FALSE),""))</f>
        <v/>
      </c>
      <c r="Q93" s="148" t="str">
        <f>IF(D93=0,"",IFERROR(VLOOKUP(Kataloge_Import!A92,'Nachweis Miete_MNK'!$A$28:$AB$277,8,FALSE),""))</f>
        <v/>
      </c>
      <c r="R93" s="139" t="str">
        <f>IF(D93=0,"",IFERROR(VLOOKUP(Kataloge_Import!A92,'Nachweis Miete_MNK'!$A$28:$AB$277,27,FALSE),""))</f>
        <v/>
      </c>
      <c r="S93" s="139" t="str">
        <f>IF(D93=0,"",IFERROR(VLOOKUP(Kataloge_Import!A92,'Nachweis Miete_MNK'!$A$28:$AB$277,18,FALSE),""))</f>
        <v/>
      </c>
      <c r="T93" s="139" t="str">
        <f>IF(D93=0,"",IFERROR(VLOOKUP(Kataloge_Import!A92,'Nachweis Miete_MNK'!$A$28:$AB$277,20,FALSE),""))</f>
        <v/>
      </c>
      <c r="U93" s="157" t="str">
        <f>IF(D93=0,"",IFERROR(VLOOKUP(Kataloge_Import!A92,'Nachweis Miete_MNK'!$A$28:$AB$277,25,FALSE),""))</f>
        <v/>
      </c>
      <c r="V93" s="144" t="str">
        <f>IF(AND($B93&lt;&gt;"",HHJ=Kataloge!S$1),CONCATENATE($U93,"_","Mietneben- bzw. Betriebsausgaben"),"")</f>
        <v/>
      </c>
      <c r="W93" s="144" t="str">
        <f>IF(AND($B93&lt;&gt;"",HHJ=Kataloge!T$1),CONCATENATE($U93,"_","Mietneben- bzw. Betriebsausgaben"),"")</f>
        <v/>
      </c>
      <c r="X93" s="144" t="str">
        <f>IF(AND($B93&lt;&gt;"",HHJ=Kataloge!U$1),CONCATENATE($U93,"_","Mietneben- bzw. Betriebsausgaben"),"")</f>
        <v/>
      </c>
      <c r="Y93" s="144" t="str">
        <f>IF(AND($B93&lt;&gt;"",HHJ=Kataloge!V$1),CONCATENATE($U93,"_","Mietneben- bzw. Betriebsausgaben"),"")</f>
        <v/>
      </c>
      <c r="Z93" s="144" t="str">
        <f>IF(AND($B93&lt;&gt;"",HHJ=Kataloge!W$1),CONCATENATE($U93,"_","Mietneben- bzw. Betriebsausgaben"),"")</f>
        <v/>
      </c>
      <c r="AA93" s="144" t="str">
        <f>IF(AND($B93&lt;&gt;"",HHJ=Kataloge!X$1),CONCATENATE($U93,"_","Mietneben- bzw. Betriebsausgaben"),"")</f>
        <v/>
      </c>
    </row>
    <row r="94" spans="1:27" ht="18" customHeight="1" x14ac:dyDescent="0.2">
      <c r="A94" s="86" t="str">
        <f t="shared" si="35"/>
        <v/>
      </c>
      <c r="B94" s="87" t="str">
        <f>IF(D94=0,"",IF(D94&lt;&gt;"",Kataloge_Import!B93,""))</f>
        <v/>
      </c>
      <c r="C94" s="87" t="str">
        <f t="shared" si="33"/>
        <v/>
      </c>
      <c r="D94" s="156" t="str">
        <f>IFERROR(VLOOKUP(Kataloge_Import!A93,'Nachweis Miete_MNK'!$A$28:$AB$277,23,FALSE),"")</f>
        <v/>
      </c>
      <c r="E94" s="90"/>
      <c r="F94" s="90"/>
      <c r="G94" s="88" t="str">
        <f>IF(D94=0,"",IFERROR(VLOOKUP(Kataloge_Import!A93,'Nachweis Miete_MNK'!$A$28:$AB$277,2,FALSE),""))</f>
        <v/>
      </c>
      <c r="H94" s="88" t="str">
        <f>IF(D94=0,"",IFERROR(VLOOKUP(Kataloge_Import!A93,'Nachweis Miete_MNK'!$A$28:$AB$277,3,FALSE),""))</f>
        <v/>
      </c>
      <c r="I94" s="88" t="str">
        <f>IF(D94=0,"",IFERROR(VLOOKUP(Kataloge_Import!A93,'Nachweis Miete_MNK'!$A$28:$AB$277,4,FALSE),""))</f>
        <v/>
      </c>
      <c r="J94" s="143" t="str">
        <f>IF(D94=0,"",IFERROR(VLOOKUP(Kataloge_Import!A93,'Nachweis Miete_MNK'!$A$28:$AB$277,5,FALSE),""))</f>
        <v/>
      </c>
      <c r="K94" s="143" t="str">
        <f>IF(D94=0,"",IFERROR(VLOOKUP(Kataloge_Import!A93,'Nachweis Miete_MNK'!$A$28:$AB$277,6,FALSE),""))</f>
        <v/>
      </c>
      <c r="L94" s="89" t="str">
        <f>IF(D94=0,"",IFERROR(VLOOKUP(Kataloge_Import!A93,'Nachweis Miete_MNK'!$A$28:$AB$277,9,FALSE),""))</f>
        <v/>
      </c>
      <c r="M94" s="89" t="str">
        <f>IF(D94=0,"",IFERROR(VLOOKUP(Kataloge_Import!A93,'Nachweis Miete_MNK'!$A$28:$AB$277,28,FALSE),""))</f>
        <v/>
      </c>
      <c r="N94" s="145" t="str">
        <f t="shared" ref="N94" si="49">IF(D94=0,"",IF(D94&lt;&gt;"","unbar",""))</f>
        <v/>
      </c>
      <c r="O94" s="143"/>
      <c r="P94" s="89"/>
      <c r="Q94" s="147"/>
      <c r="R94" s="89"/>
      <c r="S94" s="89"/>
      <c r="T94" s="89"/>
      <c r="U94" s="156"/>
      <c r="V94" s="143"/>
      <c r="W94" s="143"/>
      <c r="X94" s="143"/>
      <c r="Y94" s="143"/>
      <c r="Z94" s="143"/>
      <c r="AA94" s="143"/>
    </row>
    <row r="95" spans="1:27" ht="18" customHeight="1" x14ac:dyDescent="0.2">
      <c r="A95" s="137" t="str">
        <f t="shared" si="35"/>
        <v/>
      </c>
      <c r="B95" s="138" t="str">
        <f>IF(D95=0,"",IF(D95&lt;&gt;"",Kataloge_Import!B94,""))</f>
        <v/>
      </c>
      <c r="C95" s="138" t="str">
        <f t="shared" si="33"/>
        <v/>
      </c>
      <c r="D95" s="157" t="str">
        <f>IFERROR(VLOOKUP(Kataloge_Import!A94,'Nachweis Miete_MNK'!$A$28:$AB$277,26,FALSE),"")</f>
        <v/>
      </c>
      <c r="E95" s="90"/>
      <c r="F95" s="90"/>
      <c r="G95" s="140"/>
      <c r="H95" s="140"/>
      <c r="I95" s="140"/>
      <c r="J95" s="144"/>
      <c r="K95" s="144"/>
      <c r="L95" s="139"/>
      <c r="M95" s="139"/>
      <c r="N95" s="146"/>
      <c r="O95" s="144" t="str">
        <f>IF(D95=0,"",IFERROR(VLOOKUP(Kataloge_Import!A94,'Nachweis Miete_MNK'!$A$28:$AB$277,7,FALSE),""))</f>
        <v/>
      </c>
      <c r="P95" s="139" t="str">
        <f>IF(D95=0,"",IFERROR(VLOOKUP(Kataloge_Import!A94,'Nachweis Miete_MNK'!$A$28:$AB$277,14,FALSE),""))</f>
        <v/>
      </c>
      <c r="Q95" s="148" t="str">
        <f>IF(D95=0,"",IFERROR(VLOOKUP(Kataloge_Import!A94,'Nachweis Miete_MNK'!$A$28:$AB$277,8,FALSE),""))</f>
        <v/>
      </c>
      <c r="R95" s="139" t="str">
        <f>IF(D95=0,"",IFERROR(VLOOKUP(Kataloge_Import!A94,'Nachweis Miete_MNK'!$A$28:$AB$277,27,FALSE),""))</f>
        <v/>
      </c>
      <c r="S95" s="139" t="str">
        <f>IF(D95=0,"",IFERROR(VLOOKUP(Kataloge_Import!A94,'Nachweis Miete_MNK'!$A$28:$AB$277,18,FALSE),""))</f>
        <v/>
      </c>
      <c r="T95" s="139" t="str">
        <f>IF(D95=0,"",IFERROR(VLOOKUP(Kataloge_Import!A94,'Nachweis Miete_MNK'!$A$28:$AB$277,20,FALSE),""))</f>
        <v/>
      </c>
      <c r="U95" s="157" t="str">
        <f>IF(D95=0,"",IFERROR(VLOOKUP(Kataloge_Import!A94,'Nachweis Miete_MNK'!$A$28:$AB$277,25,FALSE),""))</f>
        <v/>
      </c>
      <c r="V95" s="144" t="str">
        <f>IF(AND($B95&lt;&gt;"",HHJ=Kataloge!S$1),CONCATENATE($U95,"_","Mietneben- bzw. Betriebsausgaben"),"")</f>
        <v/>
      </c>
      <c r="W95" s="144" t="str">
        <f>IF(AND($B95&lt;&gt;"",HHJ=Kataloge!T$1),CONCATENATE($U95,"_","Mietneben- bzw. Betriebsausgaben"),"")</f>
        <v/>
      </c>
      <c r="X95" s="144" t="str">
        <f>IF(AND($B95&lt;&gt;"",HHJ=Kataloge!U$1),CONCATENATE($U95,"_","Mietneben- bzw. Betriebsausgaben"),"")</f>
        <v/>
      </c>
      <c r="Y95" s="144" t="str">
        <f>IF(AND($B95&lt;&gt;"",HHJ=Kataloge!V$1),CONCATENATE($U95,"_","Mietneben- bzw. Betriebsausgaben"),"")</f>
        <v/>
      </c>
      <c r="Z95" s="144" t="str">
        <f>IF(AND($B95&lt;&gt;"",HHJ=Kataloge!W$1),CONCATENATE($U95,"_","Mietneben- bzw. Betriebsausgaben"),"")</f>
        <v/>
      </c>
      <c r="AA95" s="144" t="str">
        <f>IF(AND($B95&lt;&gt;"",HHJ=Kataloge!X$1),CONCATENATE($U95,"_","Mietneben- bzw. Betriebsausgaben"),"")</f>
        <v/>
      </c>
    </row>
    <row r="96" spans="1:27" ht="18" customHeight="1" x14ac:dyDescent="0.2">
      <c r="A96" s="86" t="str">
        <f t="shared" si="35"/>
        <v/>
      </c>
      <c r="B96" s="87" t="str">
        <f>IF(D96=0,"",IF(D96&lt;&gt;"",Kataloge_Import!B95,""))</f>
        <v/>
      </c>
      <c r="C96" s="87" t="str">
        <f t="shared" si="33"/>
        <v/>
      </c>
      <c r="D96" s="156" t="str">
        <f>IFERROR(VLOOKUP(Kataloge_Import!A95,'Nachweis Miete_MNK'!$A$28:$AB$277,23,FALSE),"")</f>
        <v/>
      </c>
      <c r="E96" s="90"/>
      <c r="F96" s="90"/>
      <c r="G96" s="88" t="str">
        <f>IF(D96=0,"",IFERROR(VLOOKUP(Kataloge_Import!A95,'Nachweis Miete_MNK'!$A$28:$AB$277,2,FALSE),""))</f>
        <v/>
      </c>
      <c r="H96" s="88" t="str">
        <f>IF(D96=0,"",IFERROR(VLOOKUP(Kataloge_Import!A95,'Nachweis Miete_MNK'!$A$28:$AB$277,3,FALSE),""))</f>
        <v/>
      </c>
      <c r="I96" s="88" t="str">
        <f>IF(D96=0,"",IFERROR(VLOOKUP(Kataloge_Import!A95,'Nachweis Miete_MNK'!$A$28:$AB$277,4,FALSE),""))</f>
        <v/>
      </c>
      <c r="J96" s="143" t="str">
        <f>IF(D96=0,"",IFERROR(VLOOKUP(Kataloge_Import!A95,'Nachweis Miete_MNK'!$A$28:$AB$277,5,FALSE),""))</f>
        <v/>
      </c>
      <c r="K96" s="143" t="str">
        <f>IF(D96=0,"",IFERROR(VLOOKUP(Kataloge_Import!A95,'Nachweis Miete_MNK'!$A$28:$AB$277,6,FALSE),""))</f>
        <v/>
      </c>
      <c r="L96" s="89" t="str">
        <f>IF(D96=0,"",IFERROR(VLOOKUP(Kataloge_Import!A95,'Nachweis Miete_MNK'!$A$28:$AB$277,9,FALSE),""))</f>
        <v/>
      </c>
      <c r="M96" s="89" t="str">
        <f>IF(D96=0,"",IFERROR(VLOOKUP(Kataloge_Import!A95,'Nachweis Miete_MNK'!$A$28:$AB$277,28,FALSE),""))</f>
        <v/>
      </c>
      <c r="N96" s="145" t="str">
        <f t="shared" ref="N96" si="50">IF(D96=0,"",IF(D96&lt;&gt;"","unbar",""))</f>
        <v/>
      </c>
      <c r="O96" s="143"/>
      <c r="P96" s="89"/>
      <c r="Q96" s="147"/>
      <c r="R96" s="89"/>
      <c r="S96" s="89"/>
      <c r="T96" s="89"/>
      <c r="U96" s="156"/>
      <c r="V96" s="143"/>
      <c r="W96" s="143"/>
      <c r="X96" s="143"/>
      <c r="Y96" s="143"/>
      <c r="Z96" s="143"/>
      <c r="AA96" s="143"/>
    </row>
    <row r="97" spans="1:27" ht="18" customHeight="1" x14ac:dyDescent="0.2">
      <c r="A97" s="137" t="str">
        <f t="shared" si="35"/>
        <v/>
      </c>
      <c r="B97" s="138" t="str">
        <f>IF(D97=0,"",IF(D97&lt;&gt;"",Kataloge_Import!B96,""))</f>
        <v/>
      </c>
      <c r="C97" s="138" t="str">
        <f t="shared" si="33"/>
        <v/>
      </c>
      <c r="D97" s="157" t="str">
        <f>IFERROR(VLOOKUP(Kataloge_Import!A96,'Nachweis Miete_MNK'!$A$28:$AB$277,26,FALSE),"")</f>
        <v/>
      </c>
      <c r="E97" s="90"/>
      <c r="F97" s="90"/>
      <c r="G97" s="140"/>
      <c r="H97" s="140"/>
      <c r="I97" s="140"/>
      <c r="J97" s="144"/>
      <c r="K97" s="144"/>
      <c r="L97" s="139"/>
      <c r="M97" s="139"/>
      <c r="N97" s="146"/>
      <c r="O97" s="144" t="str">
        <f>IF(D97=0,"",IFERROR(VLOOKUP(Kataloge_Import!A96,'Nachweis Miete_MNK'!$A$28:$AB$277,7,FALSE),""))</f>
        <v/>
      </c>
      <c r="P97" s="139" t="str">
        <f>IF(D97=0,"",IFERROR(VLOOKUP(Kataloge_Import!A96,'Nachweis Miete_MNK'!$A$28:$AB$277,14,FALSE),""))</f>
        <v/>
      </c>
      <c r="Q97" s="148" t="str">
        <f>IF(D97=0,"",IFERROR(VLOOKUP(Kataloge_Import!A96,'Nachweis Miete_MNK'!$A$28:$AB$277,8,FALSE),""))</f>
        <v/>
      </c>
      <c r="R97" s="139" t="str">
        <f>IF(D97=0,"",IFERROR(VLOOKUP(Kataloge_Import!A96,'Nachweis Miete_MNK'!$A$28:$AB$277,27,FALSE),""))</f>
        <v/>
      </c>
      <c r="S97" s="139" t="str">
        <f>IF(D97=0,"",IFERROR(VLOOKUP(Kataloge_Import!A96,'Nachweis Miete_MNK'!$A$28:$AB$277,18,FALSE),""))</f>
        <v/>
      </c>
      <c r="T97" s="139" t="str">
        <f>IF(D97=0,"",IFERROR(VLOOKUP(Kataloge_Import!A96,'Nachweis Miete_MNK'!$A$28:$AB$277,20,FALSE),""))</f>
        <v/>
      </c>
      <c r="U97" s="157" t="str">
        <f>IF(D97=0,"",IFERROR(VLOOKUP(Kataloge_Import!A96,'Nachweis Miete_MNK'!$A$28:$AB$277,25,FALSE),""))</f>
        <v/>
      </c>
      <c r="V97" s="144" t="str">
        <f>IF(AND($B97&lt;&gt;"",HHJ=Kataloge!S$1),CONCATENATE($U97,"_","Mietneben- bzw. Betriebsausgaben"),"")</f>
        <v/>
      </c>
      <c r="W97" s="144" t="str">
        <f>IF(AND($B97&lt;&gt;"",HHJ=Kataloge!T$1),CONCATENATE($U97,"_","Mietneben- bzw. Betriebsausgaben"),"")</f>
        <v/>
      </c>
      <c r="X97" s="144" t="str">
        <f>IF(AND($B97&lt;&gt;"",HHJ=Kataloge!U$1),CONCATENATE($U97,"_","Mietneben- bzw. Betriebsausgaben"),"")</f>
        <v/>
      </c>
      <c r="Y97" s="144" t="str">
        <f>IF(AND($B97&lt;&gt;"",HHJ=Kataloge!V$1),CONCATENATE($U97,"_","Mietneben- bzw. Betriebsausgaben"),"")</f>
        <v/>
      </c>
      <c r="Z97" s="144" t="str">
        <f>IF(AND($B97&lt;&gt;"",HHJ=Kataloge!W$1),CONCATENATE($U97,"_","Mietneben- bzw. Betriebsausgaben"),"")</f>
        <v/>
      </c>
      <c r="AA97" s="144" t="str">
        <f>IF(AND($B97&lt;&gt;"",HHJ=Kataloge!X$1),CONCATENATE($U97,"_","Mietneben- bzw. Betriebsausgaben"),"")</f>
        <v/>
      </c>
    </row>
    <row r="98" spans="1:27" ht="18" customHeight="1" x14ac:dyDescent="0.2">
      <c r="A98" s="86" t="str">
        <f t="shared" si="35"/>
        <v/>
      </c>
      <c r="B98" s="87" t="str">
        <f>IF(D98=0,"",IF(D98&lt;&gt;"",Kataloge_Import!B97,""))</f>
        <v/>
      </c>
      <c r="C98" s="87" t="str">
        <f t="shared" si="33"/>
        <v/>
      </c>
      <c r="D98" s="156" t="str">
        <f>IFERROR(VLOOKUP(Kataloge_Import!A97,'Nachweis Miete_MNK'!$A$28:$AB$277,23,FALSE),"")</f>
        <v/>
      </c>
      <c r="E98" s="90"/>
      <c r="F98" s="90"/>
      <c r="G98" s="88" t="str">
        <f>IF(D98=0,"",IFERROR(VLOOKUP(Kataloge_Import!A97,'Nachweis Miete_MNK'!$A$28:$AB$277,2,FALSE),""))</f>
        <v/>
      </c>
      <c r="H98" s="88" t="str">
        <f>IF(D98=0,"",IFERROR(VLOOKUP(Kataloge_Import!A97,'Nachweis Miete_MNK'!$A$28:$AB$277,3,FALSE),""))</f>
        <v/>
      </c>
      <c r="I98" s="88" t="str">
        <f>IF(D98=0,"",IFERROR(VLOOKUP(Kataloge_Import!A97,'Nachweis Miete_MNK'!$A$28:$AB$277,4,FALSE),""))</f>
        <v/>
      </c>
      <c r="J98" s="143" t="str">
        <f>IF(D98=0,"",IFERROR(VLOOKUP(Kataloge_Import!A97,'Nachweis Miete_MNK'!$A$28:$AB$277,5,FALSE),""))</f>
        <v/>
      </c>
      <c r="K98" s="143" t="str">
        <f>IF(D98=0,"",IFERROR(VLOOKUP(Kataloge_Import!A97,'Nachweis Miete_MNK'!$A$28:$AB$277,6,FALSE),""))</f>
        <v/>
      </c>
      <c r="L98" s="89" t="str">
        <f>IF(D98=0,"",IFERROR(VLOOKUP(Kataloge_Import!A97,'Nachweis Miete_MNK'!$A$28:$AB$277,9,FALSE),""))</f>
        <v/>
      </c>
      <c r="M98" s="89" t="str">
        <f>IF(D98=0,"",IFERROR(VLOOKUP(Kataloge_Import!A97,'Nachweis Miete_MNK'!$A$28:$AB$277,28,FALSE),""))</f>
        <v/>
      </c>
      <c r="N98" s="145" t="str">
        <f t="shared" ref="N98" si="51">IF(D98=0,"",IF(D98&lt;&gt;"","unbar",""))</f>
        <v/>
      </c>
      <c r="O98" s="143"/>
      <c r="P98" s="89"/>
      <c r="Q98" s="147"/>
      <c r="R98" s="89"/>
      <c r="S98" s="89"/>
      <c r="T98" s="89"/>
      <c r="U98" s="156"/>
      <c r="V98" s="143"/>
      <c r="W98" s="143"/>
      <c r="X98" s="143"/>
      <c r="Y98" s="143"/>
      <c r="Z98" s="143"/>
      <c r="AA98" s="143"/>
    </row>
    <row r="99" spans="1:27" ht="18" customHeight="1" x14ac:dyDescent="0.2">
      <c r="A99" s="137" t="str">
        <f t="shared" si="35"/>
        <v/>
      </c>
      <c r="B99" s="138" t="str">
        <f>IF(D99=0,"",IF(D99&lt;&gt;"",Kataloge_Import!B98,""))</f>
        <v/>
      </c>
      <c r="C99" s="138" t="str">
        <f t="shared" si="33"/>
        <v/>
      </c>
      <c r="D99" s="157" t="str">
        <f>IFERROR(VLOOKUP(Kataloge_Import!A98,'Nachweis Miete_MNK'!$A$28:$AB$277,26,FALSE),"")</f>
        <v/>
      </c>
      <c r="E99" s="90"/>
      <c r="F99" s="90"/>
      <c r="G99" s="140"/>
      <c r="H99" s="140"/>
      <c r="I99" s="140"/>
      <c r="J99" s="144"/>
      <c r="K99" s="144"/>
      <c r="L99" s="139"/>
      <c r="M99" s="139"/>
      <c r="N99" s="146"/>
      <c r="O99" s="144" t="str">
        <f>IF(D99=0,"",IFERROR(VLOOKUP(Kataloge_Import!A98,'Nachweis Miete_MNK'!$A$28:$AB$277,7,FALSE),""))</f>
        <v/>
      </c>
      <c r="P99" s="139" t="str">
        <f>IF(D99=0,"",IFERROR(VLOOKUP(Kataloge_Import!A98,'Nachweis Miete_MNK'!$A$28:$AB$277,14,FALSE),""))</f>
        <v/>
      </c>
      <c r="Q99" s="148" t="str">
        <f>IF(D99=0,"",IFERROR(VLOOKUP(Kataloge_Import!A98,'Nachweis Miete_MNK'!$A$28:$AB$277,8,FALSE),""))</f>
        <v/>
      </c>
      <c r="R99" s="139" t="str">
        <f>IF(D99=0,"",IFERROR(VLOOKUP(Kataloge_Import!A98,'Nachweis Miete_MNK'!$A$28:$AB$277,27,FALSE),""))</f>
        <v/>
      </c>
      <c r="S99" s="139" t="str">
        <f>IF(D99=0,"",IFERROR(VLOOKUP(Kataloge_Import!A98,'Nachweis Miete_MNK'!$A$28:$AB$277,18,FALSE),""))</f>
        <v/>
      </c>
      <c r="T99" s="139" t="str">
        <f>IF(D99=0,"",IFERROR(VLOOKUP(Kataloge_Import!A98,'Nachweis Miete_MNK'!$A$28:$AB$277,20,FALSE),""))</f>
        <v/>
      </c>
      <c r="U99" s="157" t="str">
        <f>IF(D99=0,"",IFERROR(VLOOKUP(Kataloge_Import!A98,'Nachweis Miete_MNK'!$A$28:$AB$277,25,FALSE),""))</f>
        <v/>
      </c>
      <c r="V99" s="144" t="str">
        <f>IF(AND($B99&lt;&gt;"",HHJ=Kataloge!S$1),CONCATENATE($U99,"_","Mietneben- bzw. Betriebsausgaben"),"")</f>
        <v/>
      </c>
      <c r="W99" s="144" t="str">
        <f>IF(AND($B99&lt;&gt;"",HHJ=Kataloge!T$1),CONCATENATE($U99,"_","Mietneben- bzw. Betriebsausgaben"),"")</f>
        <v/>
      </c>
      <c r="X99" s="144" t="str">
        <f>IF(AND($B99&lt;&gt;"",HHJ=Kataloge!U$1),CONCATENATE($U99,"_","Mietneben- bzw. Betriebsausgaben"),"")</f>
        <v/>
      </c>
      <c r="Y99" s="144" t="str">
        <f>IF(AND($B99&lt;&gt;"",HHJ=Kataloge!V$1),CONCATENATE($U99,"_","Mietneben- bzw. Betriebsausgaben"),"")</f>
        <v/>
      </c>
      <c r="Z99" s="144" t="str">
        <f>IF(AND($B99&lt;&gt;"",HHJ=Kataloge!W$1),CONCATENATE($U99,"_","Mietneben- bzw. Betriebsausgaben"),"")</f>
        <v/>
      </c>
      <c r="AA99" s="144" t="str">
        <f>IF(AND($B99&lt;&gt;"",HHJ=Kataloge!X$1),CONCATENATE($U99,"_","Mietneben- bzw. Betriebsausgaben"),"")</f>
        <v/>
      </c>
    </row>
    <row r="100" spans="1:27" ht="18" customHeight="1" x14ac:dyDescent="0.2">
      <c r="A100" s="86" t="str">
        <f t="shared" si="35"/>
        <v/>
      </c>
      <c r="B100" s="87" t="str">
        <f>IF(D100=0,"",IF(D100&lt;&gt;"",Kataloge_Import!B99,""))</f>
        <v/>
      </c>
      <c r="C100" s="87" t="str">
        <f t="shared" si="33"/>
        <v/>
      </c>
      <c r="D100" s="156" t="str">
        <f>IFERROR(VLOOKUP(Kataloge_Import!A99,'Nachweis Miete_MNK'!$A$28:$AB$277,23,FALSE),"")</f>
        <v/>
      </c>
      <c r="E100" s="90"/>
      <c r="F100" s="90"/>
      <c r="G100" s="88" t="str">
        <f>IF(D100=0,"",IFERROR(VLOOKUP(Kataloge_Import!A99,'Nachweis Miete_MNK'!$A$28:$AB$277,2,FALSE),""))</f>
        <v/>
      </c>
      <c r="H100" s="88" t="str">
        <f>IF(D100=0,"",IFERROR(VLOOKUP(Kataloge_Import!A99,'Nachweis Miete_MNK'!$A$28:$AB$277,3,FALSE),""))</f>
        <v/>
      </c>
      <c r="I100" s="88" t="str">
        <f>IF(D100=0,"",IFERROR(VLOOKUP(Kataloge_Import!A99,'Nachweis Miete_MNK'!$A$28:$AB$277,4,FALSE),""))</f>
        <v/>
      </c>
      <c r="J100" s="143" t="str">
        <f>IF(D100=0,"",IFERROR(VLOOKUP(Kataloge_Import!A99,'Nachweis Miete_MNK'!$A$28:$AB$277,5,FALSE),""))</f>
        <v/>
      </c>
      <c r="K100" s="143" t="str">
        <f>IF(D100=0,"",IFERROR(VLOOKUP(Kataloge_Import!A99,'Nachweis Miete_MNK'!$A$28:$AB$277,6,FALSE),""))</f>
        <v/>
      </c>
      <c r="L100" s="89" t="str">
        <f>IF(D100=0,"",IFERROR(VLOOKUP(Kataloge_Import!A99,'Nachweis Miete_MNK'!$A$28:$AB$277,9,FALSE),""))</f>
        <v/>
      </c>
      <c r="M100" s="89" t="str">
        <f>IF(D100=0,"",IFERROR(VLOOKUP(Kataloge_Import!A99,'Nachweis Miete_MNK'!$A$28:$AB$277,28,FALSE),""))</f>
        <v/>
      </c>
      <c r="N100" s="145" t="str">
        <f t="shared" ref="N100" si="52">IF(D100=0,"",IF(D100&lt;&gt;"","unbar",""))</f>
        <v/>
      </c>
      <c r="O100" s="143"/>
      <c r="P100" s="89"/>
      <c r="Q100" s="147"/>
      <c r="R100" s="89"/>
      <c r="S100" s="89"/>
      <c r="T100" s="89"/>
      <c r="U100" s="156"/>
      <c r="V100" s="143"/>
      <c r="W100" s="143"/>
      <c r="X100" s="143"/>
      <c r="Y100" s="143"/>
      <c r="Z100" s="143"/>
      <c r="AA100" s="143"/>
    </row>
    <row r="101" spans="1:27" ht="18" customHeight="1" x14ac:dyDescent="0.2">
      <c r="A101" s="137" t="str">
        <f t="shared" si="35"/>
        <v/>
      </c>
      <c r="B101" s="138" t="str">
        <f>IF(D101=0,"",IF(D101&lt;&gt;"",Kataloge_Import!B100,""))</f>
        <v/>
      </c>
      <c r="C101" s="138" t="str">
        <f t="shared" si="33"/>
        <v/>
      </c>
      <c r="D101" s="157" t="str">
        <f>IFERROR(VLOOKUP(Kataloge_Import!A100,'Nachweis Miete_MNK'!$A$28:$AB$277,26,FALSE),"")</f>
        <v/>
      </c>
      <c r="E101" s="90"/>
      <c r="F101" s="90"/>
      <c r="G101" s="140"/>
      <c r="H101" s="140"/>
      <c r="I101" s="140"/>
      <c r="J101" s="144"/>
      <c r="K101" s="144"/>
      <c r="L101" s="139"/>
      <c r="M101" s="139"/>
      <c r="N101" s="146"/>
      <c r="O101" s="144" t="str">
        <f>IF(D101=0,"",IFERROR(VLOOKUP(Kataloge_Import!A100,'Nachweis Miete_MNK'!$A$28:$AB$277,7,FALSE),""))</f>
        <v/>
      </c>
      <c r="P101" s="139" t="str">
        <f>IF(D101=0,"",IFERROR(VLOOKUP(Kataloge_Import!A100,'Nachweis Miete_MNK'!$A$28:$AB$277,14,FALSE),""))</f>
        <v/>
      </c>
      <c r="Q101" s="148" t="str">
        <f>IF(D101=0,"",IFERROR(VLOOKUP(Kataloge_Import!A100,'Nachweis Miete_MNK'!$A$28:$AB$277,8,FALSE),""))</f>
        <v/>
      </c>
      <c r="R101" s="139" t="str">
        <f>IF(D101=0,"",IFERROR(VLOOKUP(Kataloge_Import!A100,'Nachweis Miete_MNK'!$A$28:$AB$277,27,FALSE),""))</f>
        <v/>
      </c>
      <c r="S101" s="139" t="str">
        <f>IF(D101=0,"",IFERROR(VLOOKUP(Kataloge_Import!A100,'Nachweis Miete_MNK'!$A$28:$AB$277,18,FALSE),""))</f>
        <v/>
      </c>
      <c r="T101" s="139" t="str">
        <f>IF(D101=0,"",IFERROR(VLOOKUP(Kataloge_Import!A100,'Nachweis Miete_MNK'!$A$28:$AB$277,20,FALSE),""))</f>
        <v/>
      </c>
      <c r="U101" s="157" t="str">
        <f>IF(D101=0,"",IFERROR(VLOOKUP(Kataloge_Import!A100,'Nachweis Miete_MNK'!$A$28:$AB$277,25,FALSE),""))</f>
        <v/>
      </c>
      <c r="V101" s="144" t="str">
        <f>IF(AND($B101&lt;&gt;"",HHJ=Kataloge!S$1),CONCATENATE($U101,"_","Mietneben- bzw. Betriebsausgaben"),"")</f>
        <v/>
      </c>
      <c r="W101" s="144" t="str">
        <f>IF(AND($B101&lt;&gt;"",HHJ=Kataloge!T$1),CONCATENATE($U101,"_","Mietneben- bzw. Betriebsausgaben"),"")</f>
        <v/>
      </c>
      <c r="X101" s="144" t="str">
        <f>IF(AND($B101&lt;&gt;"",HHJ=Kataloge!U$1),CONCATENATE($U101,"_","Mietneben- bzw. Betriebsausgaben"),"")</f>
        <v/>
      </c>
      <c r="Y101" s="144" t="str">
        <f>IF(AND($B101&lt;&gt;"",HHJ=Kataloge!V$1),CONCATENATE($U101,"_","Mietneben- bzw. Betriebsausgaben"),"")</f>
        <v/>
      </c>
      <c r="Z101" s="144" t="str">
        <f>IF(AND($B101&lt;&gt;"",HHJ=Kataloge!W$1),CONCATENATE($U101,"_","Mietneben- bzw. Betriebsausgaben"),"")</f>
        <v/>
      </c>
      <c r="AA101" s="144" t="str">
        <f>IF(AND($B101&lt;&gt;"",HHJ=Kataloge!X$1),CONCATENATE($U101,"_","Mietneben- bzw. Betriebsausgaben"),"")</f>
        <v/>
      </c>
    </row>
    <row r="102" spans="1:27" ht="18" customHeight="1" x14ac:dyDescent="0.2">
      <c r="A102" s="86" t="str">
        <f t="shared" si="35"/>
        <v/>
      </c>
      <c r="B102" s="87" t="str">
        <f>IF(D102=0,"",IF(D102&lt;&gt;"",Kataloge_Import!B101,""))</f>
        <v/>
      </c>
      <c r="C102" s="87" t="str">
        <f t="shared" si="33"/>
        <v/>
      </c>
      <c r="D102" s="156" t="str">
        <f>IFERROR(VLOOKUP(Kataloge_Import!A101,'Nachweis Miete_MNK'!$A$28:$AB$277,23,FALSE),"")</f>
        <v/>
      </c>
      <c r="E102" s="90"/>
      <c r="F102" s="90"/>
      <c r="G102" s="88" t="str">
        <f>IF(D102=0,"",IFERROR(VLOOKUP(Kataloge_Import!A101,'Nachweis Miete_MNK'!$A$28:$AB$277,2,FALSE),""))</f>
        <v/>
      </c>
      <c r="H102" s="88" t="str">
        <f>IF(D102=0,"",IFERROR(VLOOKUP(Kataloge_Import!A101,'Nachweis Miete_MNK'!$A$28:$AB$277,3,FALSE),""))</f>
        <v/>
      </c>
      <c r="I102" s="88" t="str">
        <f>IF(D102=0,"",IFERROR(VLOOKUP(Kataloge_Import!A101,'Nachweis Miete_MNK'!$A$28:$AB$277,4,FALSE),""))</f>
        <v/>
      </c>
      <c r="J102" s="143" t="str">
        <f>IF(D102=0,"",IFERROR(VLOOKUP(Kataloge_Import!A101,'Nachweis Miete_MNK'!$A$28:$AB$277,5,FALSE),""))</f>
        <v/>
      </c>
      <c r="K102" s="143" t="str">
        <f>IF(D102=0,"",IFERROR(VLOOKUP(Kataloge_Import!A101,'Nachweis Miete_MNK'!$A$28:$AB$277,6,FALSE),""))</f>
        <v/>
      </c>
      <c r="L102" s="89" t="str">
        <f>IF(D102=0,"",IFERROR(VLOOKUP(Kataloge_Import!A101,'Nachweis Miete_MNK'!$A$28:$AB$277,9,FALSE),""))</f>
        <v/>
      </c>
      <c r="M102" s="89" t="str">
        <f>IF(D102=0,"",IFERROR(VLOOKUP(Kataloge_Import!A101,'Nachweis Miete_MNK'!$A$28:$AB$277,28,FALSE),""))</f>
        <v/>
      </c>
      <c r="N102" s="145" t="str">
        <f t="shared" ref="N102" si="53">IF(D102=0,"",IF(D102&lt;&gt;"","unbar",""))</f>
        <v/>
      </c>
      <c r="O102" s="143"/>
      <c r="P102" s="89"/>
      <c r="Q102" s="147"/>
      <c r="R102" s="89"/>
      <c r="S102" s="89"/>
      <c r="T102" s="89"/>
      <c r="U102" s="156"/>
      <c r="V102" s="143"/>
      <c r="W102" s="143"/>
      <c r="X102" s="143"/>
      <c r="Y102" s="143"/>
      <c r="Z102" s="143"/>
      <c r="AA102" s="143"/>
    </row>
    <row r="103" spans="1:27" ht="18" customHeight="1" x14ac:dyDescent="0.2">
      <c r="A103" s="137" t="str">
        <f t="shared" si="35"/>
        <v/>
      </c>
      <c r="B103" s="138" t="str">
        <f>IF(D103=0,"",IF(D103&lt;&gt;"",Kataloge_Import!B102,""))</f>
        <v/>
      </c>
      <c r="C103" s="138" t="str">
        <f t="shared" si="33"/>
        <v/>
      </c>
      <c r="D103" s="157" t="str">
        <f>IFERROR(VLOOKUP(Kataloge_Import!A102,'Nachweis Miete_MNK'!$A$28:$AB$277,26,FALSE),"")</f>
        <v/>
      </c>
      <c r="E103" s="90"/>
      <c r="F103" s="90"/>
      <c r="G103" s="140"/>
      <c r="H103" s="140"/>
      <c r="I103" s="140"/>
      <c r="J103" s="144"/>
      <c r="K103" s="144"/>
      <c r="L103" s="139"/>
      <c r="M103" s="139"/>
      <c r="N103" s="146"/>
      <c r="O103" s="144" t="str">
        <f>IF(D103=0,"",IFERROR(VLOOKUP(Kataloge_Import!A102,'Nachweis Miete_MNK'!$A$28:$AB$277,7,FALSE),""))</f>
        <v/>
      </c>
      <c r="P103" s="139" t="str">
        <f>IF(D103=0,"",IFERROR(VLOOKUP(Kataloge_Import!A102,'Nachweis Miete_MNK'!$A$28:$AB$277,14,FALSE),""))</f>
        <v/>
      </c>
      <c r="Q103" s="148" t="str">
        <f>IF(D103=0,"",IFERROR(VLOOKUP(Kataloge_Import!A102,'Nachweis Miete_MNK'!$A$28:$AB$277,8,FALSE),""))</f>
        <v/>
      </c>
      <c r="R103" s="139" t="str">
        <f>IF(D103=0,"",IFERROR(VLOOKUP(Kataloge_Import!A102,'Nachweis Miete_MNK'!$A$28:$AB$277,27,FALSE),""))</f>
        <v/>
      </c>
      <c r="S103" s="139" t="str">
        <f>IF(D103=0,"",IFERROR(VLOOKUP(Kataloge_Import!A102,'Nachweis Miete_MNK'!$A$28:$AB$277,18,FALSE),""))</f>
        <v/>
      </c>
      <c r="T103" s="139" t="str">
        <f>IF(D103=0,"",IFERROR(VLOOKUP(Kataloge_Import!A102,'Nachweis Miete_MNK'!$A$28:$AB$277,20,FALSE),""))</f>
        <v/>
      </c>
      <c r="U103" s="157" t="str">
        <f>IF(D103=0,"",IFERROR(VLOOKUP(Kataloge_Import!A102,'Nachweis Miete_MNK'!$A$28:$AB$277,25,FALSE),""))</f>
        <v/>
      </c>
      <c r="V103" s="144" t="str">
        <f>IF(AND($B103&lt;&gt;"",HHJ=Kataloge!S$1),CONCATENATE($U103,"_","Mietneben- bzw. Betriebsausgaben"),"")</f>
        <v/>
      </c>
      <c r="W103" s="144" t="str">
        <f>IF(AND($B103&lt;&gt;"",HHJ=Kataloge!T$1),CONCATENATE($U103,"_","Mietneben- bzw. Betriebsausgaben"),"")</f>
        <v/>
      </c>
      <c r="X103" s="144" t="str">
        <f>IF(AND($B103&lt;&gt;"",HHJ=Kataloge!U$1),CONCATENATE($U103,"_","Mietneben- bzw. Betriebsausgaben"),"")</f>
        <v/>
      </c>
      <c r="Y103" s="144" t="str">
        <f>IF(AND($B103&lt;&gt;"",HHJ=Kataloge!V$1),CONCATENATE($U103,"_","Mietneben- bzw. Betriebsausgaben"),"")</f>
        <v/>
      </c>
      <c r="Z103" s="144" t="str">
        <f>IF(AND($B103&lt;&gt;"",HHJ=Kataloge!W$1),CONCATENATE($U103,"_","Mietneben- bzw. Betriebsausgaben"),"")</f>
        <v/>
      </c>
      <c r="AA103" s="144" t="str">
        <f>IF(AND($B103&lt;&gt;"",HHJ=Kataloge!X$1),CONCATENATE($U103,"_","Mietneben- bzw. Betriebsausgaben"),"")</f>
        <v/>
      </c>
    </row>
    <row r="104" spans="1:27" ht="18" customHeight="1" x14ac:dyDescent="0.2">
      <c r="A104" s="86" t="str">
        <f t="shared" si="35"/>
        <v/>
      </c>
      <c r="B104" s="87" t="str">
        <f>IF(D104=0,"",IF(D104&lt;&gt;"",Kataloge_Import!B103,""))</f>
        <v/>
      </c>
      <c r="C104" s="87" t="str">
        <f t="shared" si="33"/>
        <v/>
      </c>
      <c r="D104" s="156" t="str">
        <f>IFERROR(VLOOKUP(Kataloge_Import!A103,'Nachweis Miete_MNK'!$A$28:$AB$277,23,FALSE),"")</f>
        <v/>
      </c>
      <c r="E104" s="90"/>
      <c r="F104" s="90"/>
      <c r="G104" s="88" t="str">
        <f>IF(D104=0,"",IFERROR(VLOOKUP(Kataloge_Import!A103,'Nachweis Miete_MNK'!$A$28:$AB$277,2,FALSE),""))</f>
        <v/>
      </c>
      <c r="H104" s="88" t="str">
        <f>IF(D104=0,"",IFERROR(VLOOKUP(Kataloge_Import!A103,'Nachweis Miete_MNK'!$A$28:$AB$277,3,FALSE),""))</f>
        <v/>
      </c>
      <c r="I104" s="88" t="str">
        <f>IF(D104=0,"",IFERROR(VLOOKUP(Kataloge_Import!A103,'Nachweis Miete_MNK'!$A$28:$AB$277,4,FALSE),""))</f>
        <v/>
      </c>
      <c r="J104" s="143" t="str">
        <f>IF(D104=0,"",IFERROR(VLOOKUP(Kataloge_Import!A103,'Nachweis Miete_MNK'!$A$28:$AB$277,5,FALSE),""))</f>
        <v/>
      </c>
      <c r="K104" s="143" t="str">
        <f>IF(D104=0,"",IFERROR(VLOOKUP(Kataloge_Import!A103,'Nachweis Miete_MNK'!$A$28:$AB$277,6,FALSE),""))</f>
        <v/>
      </c>
      <c r="L104" s="89" t="str">
        <f>IF(D104=0,"",IFERROR(VLOOKUP(Kataloge_Import!A103,'Nachweis Miete_MNK'!$A$28:$AB$277,9,FALSE),""))</f>
        <v/>
      </c>
      <c r="M104" s="89" t="str">
        <f>IF(D104=0,"",IFERROR(VLOOKUP(Kataloge_Import!A103,'Nachweis Miete_MNK'!$A$28:$AB$277,28,FALSE),""))</f>
        <v/>
      </c>
      <c r="N104" s="145" t="str">
        <f t="shared" ref="N104" si="54">IF(D104=0,"",IF(D104&lt;&gt;"","unbar",""))</f>
        <v/>
      </c>
      <c r="O104" s="143"/>
      <c r="P104" s="89"/>
      <c r="Q104" s="147"/>
      <c r="R104" s="89"/>
      <c r="S104" s="89"/>
      <c r="T104" s="89"/>
      <c r="U104" s="156"/>
      <c r="V104" s="143"/>
      <c r="W104" s="143"/>
      <c r="X104" s="143"/>
      <c r="Y104" s="143"/>
      <c r="Z104" s="143"/>
      <c r="AA104" s="143"/>
    </row>
    <row r="105" spans="1:27" ht="18" customHeight="1" x14ac:dyDescent="0.2">
      <c r="A105" s="137" t="str">
        <f t="shared" si="35"/>
        <v/>
      </c>
      <c r="B105" s="138" t="str">
        <f>IF(D105=0,"",IF(D105&lt;&gt;"",Kataloge_Import!B104,""))</f>
        <v/>
      </c>
      <c r="C105" s="138" t="str">
        <f t="shared" si="33"/>
        <v/>
      </c>
      <c r="D105" s="157" t="str">
        <f>IFERROR(VLOOKUP(Kataloge_Import!A104,'Nachweis Miete_MNK'!$A$28:$AB$277,26,FALSE),"")</f>
        <v/>
      </c>
      <c r="E105" s="90"/>
      <c r="F105" s="90"/>
      <c r="G105" s="140"/>
      <c r="H105" s="140"/>
      <c r="I105" s="140"/>
      <c r="J105" s="144"/>
      <c r="K105" s="144"/>
      <c r="L105" s="139"/>
      <c r="M105" s="139"/>
      <c r="N105" s="146"/>
      <c r="O105" s="144" t="str">
        <f>IF(D105=0,"",IFERROR(VLOOKUP(Kataloge_Import!A104,'Nachweis Miete_MNK'!$A$28:$AB$277,7,FALSE),""))</f>
        <v/>
      </c>
      <c r="P105" s="139" t="str">
        <f>IF(D105=0,"",IFERROR(VLOOKUP(Kataloge_Import!A104,'Nachweis Miete_MNK'!$A$28:$AB$277,14,FALSE),""))</f>
        <v/>
      </c>
      <c r="Q105" s="148" t="str">
        <f>IF(D105=0,"",IFERROR(VLOOKUP(Kataloge_Import!A104,'Nachweis Miete_MNK'!$A$28:$AB$277,8,FALSE),""))</f>
        <v/>
      </c>
      <c r="R105" s="139" t="str">
        <f>IF(D105=0,"",IFERROR(VLOOKUP(Kataloge_Import!A104,'Nachweis Miete_MNK'!$A$28:$AB$277,27,FALSE),""))</f>
        <v/>
      </c>
      <c r="S105" s="139" t="str">
        <f>IF(D105=0,"",IFERROR(VLOOKUP(Kataloge_Import!A104,'Nachweis Miete_MNK'!$A$28:$AB$277,18,FALSE),""))</f>
        <v/>
      </c>
      <c r="T105" s="139" t="str">
        <f>IF(D105=0,"",IFERROR(VLOOKUP(Kataloge_Import!A104,'Nachweis Miete_MNK'!$A$28:$AB$277,20,FALSE),""))</f>
        <v/>
      </c>
      <c r="U105" s="157" t="str">
        <f>IF(D105=0,"",IFERROR(VLOOKUP(Kataloge_Import!A104,'Nachweis Miete_MNK'!$A$28:$AB$277,25,FALSE),""))</f>
        <v/>
      </c>
      <c r="V105" s="144" t="str">
        <f>IF(AND($B105&lt;&gt;"",HHJ=Kataloge!S$1),CONCATENATE($U105,"_","Mietneben- bzw. Betriebsausgaben"),"")</f>
        <v/>
      </c>
      <c r="W105" s="144" t="str">
        <f>IF(AND($B105&lt;&gt;"",HHJ=Kataloge!T$1),CONCATENATE($U105,"_","Mietneben- bzw. Betriebsausgaben"),"")</f>
        <v/>
      </c>
      <c r="X105" s="144" t="str">
        <f>IF(AND($B105&lt;&gt;"",HHJ=Kataloge!U$1),CONCATENATE($U105,"_","Mietneben- bzw. Betriebsausgaben"),"")</f>
        <v/>
      </c>
      <c r="Y105" s="144" t="str">
        <f>IF(AND($B105&lt;&gt;"",HHJ=Kataloge!V$1),CONCATENATE($U105,"_","Mietneben- bzw. Betriebsausgaben"),"")</f>
        <v/>
      </c>
      <c r="Z105" s="144" t="str">
        <f>IF(AND($B105&lt;&gt;"",HHJ=Kataloge!W$1),CONCATENATE($U105,"_","Mietneben- bzw. Betriebsausgaben"),"")</f>
        <v/>
      </c>
      <c r="AA105" s="144" t="str">
        <f>IF(AND($B105&lt;&gt;"",HHJ=Kataloge!X$1),CONCATENATE($U105,"_","Mietneben- bzw. Betriebsausgaben"),"")</f>
        <v/>
      </c>
    </row>
    <row r="106" spans="1:27" ht="18" customHeight="1" x14ac:dyDescent="0.2">
      <c r="A106" s="86" t="str">
        <f t="shared" si="35"/>
        <v/>
      </c>
      <c r="B106" s="87" t="str">
        <f>IF(D106=0,"",IF(D106&lt;&gt;"",Kataloge_Import!B105,""))</f>
        <v/>
      </c>
      <c r="C106" s="87" t="str">
        <f t="shared" si="33"/>
        <v/>
      </c>
      <c r="D106" s="156" t="str">
        <f>IFERROR(VLOOKUP(Kataloge_Import!A105,'Nachweis Miete_MNK'!$A$28:$AB$277,23,FALSE),"")</f>
        <v/>
      </c>
      <c r="E106" s="90"/>
      <c r="F106" s="90"/>
      <c r="G106" s="88" t="str">
        <f>IF(D106=0,"",IFERROR(VLOOKUP(Kataloge_Import!A105,'Nachweis Miete_MNK'!$A$28:$AB$277,2,FALSE),""))</f>
        <v/>
      </c>
      <c r="H106" s="88" t="str">
        <f>IF(D106=0,"",IFERROR(VLOOKUP(Kataloge_Import!A105,'Nachweis Miete_MNK'!$A$28:$AB$277,3,FALSE),""))</f>
        <v/>
      </c>
      <c r="I106" s="88" t="str">
        <f>IF(D106=0,"",IFERROR(VLOOKUP(Kataloge_Import!A105,'Nachweis Miete_MNK'!$A$28:$AB$277,4,FALSE),""))</f>
        <v/>
      </c>
      <c r="J106" s="143" t="str">
        <f>IF(D106=0,"",IFERROR(VLOOKUP(Kataloge_Import!A105,'Nachweis Miete_MNK'!$A$28:$AB$277,5,FALSE),""))</f>
        <v/>
      </c>
      <c r="K106" s="143" t="str">
        <f>IF(D106=0,"",IFERROR(VLOOKUP(Kataloge_Import!A105,'Nachweis Miete_MNK'!$A$28:$AB$277,6,FALSE),""))</f>
        <v/>
      </c>
      <c r="L106" s="89" t="str">
        <f>IF(D106=0,"",IFERROR(VLOOKUP(Kataloge_Import!A105,'Nachweis Miete_MNK'!$A$28:$AB$277,9,FALSE),""))</f>
        <v/>
      </c>
      <c r="M106" s="89" t="str">
        <f>IF(D106=0,"",IFERROR(VLOOKUP(Kataloge_Import!A105,'Nachweis Miete_MNK'!$A$28:$AB$277,28,FALSE),""))</f>
        <v/>
      </c>
      <c r="N106" s="145" t="str">
        <f t="shared" ref="N106" si="55">IF(D106=0,"",IF(D106&lt;&gt;"","unbar",""))</f>
        <v/>
      </c>
      <c r="O106" s="143"/>
      <c r="P106" s="89"/>
      <c r="Q106" s="147"/>
      <c r="R106" s="89"/>
      <c r="S106" s="89"/>
      <c r="T106" s="89"/>
      <c r="U106" s="156"/>
      <c r="V106" s="143"/>
      <c r="W106" s="143"/>
      <c r="X106" s="143"/>
      <c r="Y106" s="143"/>
      <c r="Z106" s="143"/>
      <c r="AA106" s="143"/>
    </row>
    <row r="107" spans="1:27" ht="18" customHeight="1" x14ac:dyDescent="0.2">
      <c r="A107" s="137" t="str">
        <f t="shared" si="35"/>
        <v/>
      </c>
      <c r="B107" s="138" t="str">
        <f>IF(D107=0,"",IF(D107&lt;&gt;"",Kataloge_Import!B106,""))</f>
        <v/>
      </c>
      <c r="C107" s="138" t="str">
        <f t="shared" si="33"/>
        <v/>
      </c>
      <c r="D107" s="157" t="str">
        <f>IFERROR(VLOOKUP(Kataloge_Import!A106,'Nachweis Miete_MNK'!$A$28:$AB$277,26,FALSE),"")</f>
        <v/>
      </c>
      <c r="E107" s="90"/>
      <c r="F107" s="90"/>
      <c r="G107" s="140"/>
      <c r="H107" s="140"/>
      <c r="I107" s="140"/>
      <c r="J107" s="144"/>
      <c r="K107" s="144"/>
      <c r="L107" s="139"/>
      <c r="M107" s="139"/>
      <c r="N107" s="146"/>
      <c r="O107" s="144" t="str">
        <f>IF(D107=0,"",IFERROR(VLOOKUP(Kataloge_Import!A106,'Nachweis Miete_MNK'!$A$28:$AB$277,7,FALSE),""))</f>
        <v/>
      </c>
      <c r="P107" s="139" t="str">
        <f>IF(D107=0,"",IFERROR(VLOOKUP(Kataloge_Import!A106,'Nachweis Miete_MNK'!$A$28:$AB$277,14,FALSE),""))</f>
        <v/>
      </c>
      <c r="Q107" s="148" t="str">
        <f>IF(D107=0,"",IFERROR(VLOOKUP(Kataloge_Import!A106,'Nachweis Miete_MNK'!$A$28:$AB$277,8,FALSE),""))</f>
        <v/>
      </c>
      <c r="R107" s="139" t="str">
        <f>IF(D107=0,"",IFERROR(VLOOKUP(Kataloge_Import!A106,'Nachweis Miete_MNK'!$A$28:$AB$277,27,FALSE),""))</f>
        <v/>
      </c>
      <c r="S107" s="139" t="str">
        <f>IF(D107=0,"",IFERROR(VLOOKUP(Kataloge_Import!A106,'Nachweis Miete_MNK'!$A$28:$AB$277,18,FALSE),""))</f>
        <v/>
      </c>
      <c r="T107" s="139" t="str">
        <f>IF(D107=0,"",IFERROR(VLOOKUP(Kataloge_Import!A106,'Nachweis Miete_MNK'!$A$28:$AB$277,20,FALSE),""))</f>
        <v/>
      </c>
      <c r="U107" s="157" t="str">
        <f>IF(D107=0,"",IFERROR(VLOOKUP(Kataloge_Import!A106,'Nachweis Miete_MNK'!$A$28:$AB$277,25,FALSE),""))</f>
        <v/>
      </c>
      <c r="V107" s="144" t="str">
        <f>IF(AND($B107&lt;&gt;"",HHJ=Kataloge!S$1),CONCATENATE($U107,"_","Mietneben- bzw. Betriebsausgaben"),"")</f>
        <v/>
      </c>
      <c r="W107" s="144" t="str">
        <f>IF(AND($B107&lt;&gt;"",HHJ=Kataloge!T$1),CONCATENATE($U107,"_","Mietneben- bzw. Betriebsausgaben"),"")</f>
        <v/>
      </c>
      <c r="X107" s="144" t="str">
        <f>IF(AND($B107&lt;&gt;"",HHJ=Kataloge!U$1),CONCATENATE($U107,"_","Mietneben- bzw. Betriebsausgaben"),"")</f>
        <v/>
      </c>
      <c r="Y107" s="144" t="str">
        <f>IF(AND($B107&lt;&gt;"",HHJ=Kataloge!V$1),CONCATENATE($U107,"_","Mietneben- bzw. Betriebsausgaben"),"")</f>
        <v/>
      </c>
      <c r="Z107" s="144" t="str">
        <f>IF(AND($B107&lt;&gt;"",HHJ=Kataloge!W$1),CONCATENATE($U107,"_","Mietneben- bzw. Betriebsausgaben"),"")</f>
        <v/>
      </c>
      <c r="AA107" s="144" t="str">
        <f>IF(AND($B107&lt;&gt;"",HHJ=Kataloge!X$1),CONCATENATE($U107,"_","Mietneben- bzw. Betriebsausgaben"),"")</f>
        <v/>
      </c>
    </row>
    <row r="108" spans="1:27" ht="18" customHeight="1" x14ac:dyDescent="0.2">
      <c r="A108" s="86" t="str">
        <f t="shared" si="35"/>
        <v/>
      </c>
      <c r="B108" s="87" t="str">
        <f>IF(D108=0,"",IF(D108&lt;&gt;"",Kataloge_Import!B107,""))</f>
        <v/>
      </c>
      <c r="C108" s="87" t="str">
        <f t="shared" si="33"/>
        <v/>
      </c>
      <c r="D108" s="156" t="str">
        <f>IFERROR(VLOOKUP(Kataloge_Import!A107,'Nachweis Miete_MNK'!$A$28:$AB$277,23,FALSE),"")</f>
        <v/>
      </c>
      <c r="E108" s="90"/>
      <c r="F108" s="90"/>
      <c r="G108" s="88" t="str">
        <f>IF(D108=0,"",IFERROR(VLOOKUP(Kataloge_Import!A107,'Nachweis Miete_MNK'!$A$28:$AB$277,2,FALSE),""))</f>
        <v/>
      </c>
      <c r="H108" s="88" t="str">
        <f>IF(D108=0,"",IFERROR(VLOOKUP(Kataloge_Import!A107,'Nachweis Miete_MNK'!$A$28:$AB$277,3,FALSE),""))</f>
        <v/>
      </c>
      <c r="I108" s="88" t="str">
        <f>IF(D108=0,"",IFERROR(VLOOKUP(Kataloge_Import!A107,'Nachweis Miete_MNK'!$A$28:$AB$277,4,FALSE),""))</f>
        <v/>
      </c>
      <c r="J108" s="143" t="str">
        <f>IF(D108=0,"",IFERROR(VLOOKUP(Kataloge_Import!A107,'Nachweis Miete_MNK'!$A$28:$AB$277,5,FALSE),""))</f>
        <v/>
      </c>
      <c r="K108" s="143" t="str">
        <f>IF(D108=0,"",IFERROR(VLOOKUP(Kataloge_Import!A107,'Nachweis Miete_MNK'!$A$28:$AB$277,6,FALSE),""))</f>
        <v/>
      </c>
      <c r="L108" s="89" t="str">
        <f>IF(D108=0,"",IFERROR(VLOOKUP(Kataloge_Import!A107,'Nachweis Miete_MNK'!$A$28:$AB$277,9,FALSE),""))</f>
        <v/>
      </c>
      <c r="M108" s="89" t="str">
        <f>IF(D108=0,"",IFERROR(VLOOKUP(Kataloge_Import!A107,'Nachweis Miete_MNK'!$A$28:$AB$277,28,FALSE),""))</f>
        <v/>
      </c>
      <c r="N108" s="145" t="str">
        <f t="shared" ref="N108" si="56">IF(D108=0,"",IF(D108&lt;&gt;"","unbar",""))</f>
        <v/>
      </c>
      <c r="O108" s="143"/>
      <c r="P108" s="89"/>
      <c r="Q108" s="147"/>
      <c r="R108" s="89"/>
      <c r="S108" s="89"/>
      <c r="T108" s="89"/>
      <c r="U108" s="156"/>
      <c r="V108" s="143"/>
      <c r="W108" s="143"/>
      <c r="X108" s="143"/>
      <c r="Y108" s="143"/>
      <c r="Z108" s="143"/>
      <c r="AA108" s="143"/>
    </row>
    <row r="109" spans="1:27" ht="18" customHeight="1" x14ac:dyDescent="0.2">
      <c r="A109" s="137" t="str">
        <f t="shared" si="35"/>
        <v/>
      </c>
      <c r="B109" s="138" t="str">
        <f>IF(D109=0,"",IF(D109&lt;&gt;"",Kataloge_Import!B108,""))</f>
        <v/>
      </c>
      <c r="C109" s="138" t="str">
        <f t="shared" si="33"/>
        <v/>
      </c>
      <c r="D109" s="157" t="str">
        <f>IFERROR(VLOOKUP(Kataloge_Import!A108,'Nachweis Miete_MNK'!$A$28:$AB$277,26,FALSE),"")</f>
        <v/>
      </c>
      <c r="E109" s="90"/>
      <c r="F109" s="90"/>
      <c r="G109" s="140"/>
      <c r="H109" s="140"/>
      <c r="I109" s="140"/>
      <c r="J109" s="144"/>
      <c r="K109" s="144"/>
      <c r="L109" s="139"/>
      <c r="M109" s="139"/>
      <c r="N109" s="146"/>
      <c r="O109" s="144" t="str">
        <f>IF(D109=0,"",IFERROR(VLOOKUP(Kataloge_Import!A108,'Nachweis Miete_MNK'!$A$28:$AB$277,7,FALSE),""))</f>
        <v/>
      </c>
      <c r="P109" s="139" t="str">
        <f>IF(D109=0,"",IFERROR(VLOOKUP(Kataloge_Import!A108,'Nachweis Miete_MNK'!$A$28:$AB$277,14,FALSE),""))</f>
        <v/>
      </c>
      <c r="Q109" s="148" t="str">
        <f>IF(D109=0,"",IFERROR(VLOOKUP(Kataloge_Import!A108,'Nachweis Miete_MNK'!$A$28:$AB$277,8,FALSE),""))</f>
        <v/>
      </c>
      <c r="R109" s="139" t="str">
        <f>IF(D109=0,"",IFERROR(VLOOKUP(Kataloge_Import!A108,'Nachweis Miete_MNK'!$A$28:$AB$277,27,FALSE),""))</f>
        <v/>
      </c>
      <c r="S109" s="139" t="str">
        <f>IF(D109=0,"",IFERROR(VLOOKUP(Kataloge_Import!A108,'Nachweis Miete_MNK'!$A$28:$AB$277,18,FALSE),""))</f>
        <v/>
      </c>
      <c r="T109" s="139" t="str">
        <f>IF(D109=0,"",IFERROR(VLOOKUP(Kataloge_Import!A108,'Nachweis Miete_MNK'!$A$28:$AB$277,20,FALSE),""))</f>
        <v/>
      </c>
      <c r="U109" s="157" t="str">
        <f>IF(D109=0,"",IFERROR(VLOOKUP(Kataloge_Import!A108,'Nachweis Miete_MNK'!$A$28:$AB$277,25,FALSE),""))</f>
        <v/>
      </c>
      <c r="V109" s="144" t="str">
        <f>IF(AND($B109&lt;&gt;"",HHJ=Kataloge!S$1),CONCATENATE($U109,"_","Mietneben- bzw. Betriebsausgaben"),"")</f>
        <v/>
      </c>
      <c r="W109" s="144" t="str">
        <f>IF(AND($B109&lt;&gt;"",HHJ=Kataloge!T$1),CONCATENATE($U109,"_","Mietneben- bzw. Betriebsausgaben"),"")</f>
        <v/>
      </c>
      <c r="X109" s="144" t="str">
        <f>IF(AND($B109&lt;&gt;"",HHJ=Kataloge!U$1),CONCATENATE($U109,"_","Mietneben- bzw. Betriebsausgaben"),"")</f>
        <v/>
      </c>
      <c r="Y109" s="144" t="str">
        <f>IF(AND($B109&lt;&gt;"",HHJ=Kataloge!V$1),CONCATENATE($U109,"_","Mietneben- bzw. Betriebsausgaben"),"")</f>
        <v/>
      </c>
      <c r="Z109" s="144" t="str">
        <f>IF(AND($B109&lt;&gt;"",HHJ=Kataloge!W$1),CONCATENATE($U109,"_","Mietneben- bzw. Betriebsausgaben"),"")</f>
        <v/>
      </c>
      <c r="AA109" s="144" t="str">
        <f>IF(AND($B109&lt;&gt;"",HHJ=Kataloge!X$1),CONCATENATE($U109,"_","Mietneben- bzw. Betriebsausgaben"),"")</f>
        <v/>
      </c>
    </row>
    <row r="110" spans="1:27" ht="18" customHeight="1" x14ac:dyDescent="0.2">
      <c r="A110" s="86" t="str">
        <f t="shared" si="35"/>
        <v/>
      </c>
      <c r="B110" s="87" t="str">
        <f>IF(D110=0,"",IF(D110&lt;&gt;"",Kataloge_Import!B109,""))</f>
        <v/>
      </c>
      <c r="C110" s="87" t="str">
        <f t="shared" si="33"/>
        <v/>
      </c>
      <c r="D110" s="156" t="str">
        <f>IFERROR(VLOOKUP(Kataloge_Import!A109,'Nachweis Miete_MNK'!$A$28:$AB$277,23,FALSE),"")</f>
        <v/>
      </c>
      <c r="E110" s="90"/>
      <c r="F110" s="90"/>
      <c r="G110" s="88" t="str">
        <f>IF(D110=0,"",IFERROR(VLOOKUP(Kataloge_Import!A109,'Nachweis Miete_MNK'!$A$28:$AB$277,2,FALSE),""))</f>
        <v/>
      </c>
      <c r="H110" s="88" t="str">
        <f>IF(D110=0,"",IFERROR(VLOOKUP(Kataloge_Import!A109,'Nachweis Miete_MNK'!$A$28:$AB$277,3,FALSE),""))</f>
        <v/>
      </c>
      <c r="I110" s="88" t="str">
        <f>IF(D110=0,"",IFERROR(VLOOKUP(Kataloge_Import!A109,'Nachweis Miete_MNK'!$A$28:$AB$277,4,FALSE),""))</f>
        <v/>
      </c>
      <c r="J110" s="143" t="str">
        <f>IF(D110=0,"",IFERROR(VLOOKUP(Kataloge_Import!A109,'Nachweis Miete_MNK'!$A$28:$AB$277,5,FALSE),""))</f>
        <v/>
      </c>
      <c r="K110" s="143" t="str">
        <f>IF(D110=0,"",IFERROR(VLOOKUP(Kataloge_Import!A109,'Nachweis Miete_MNK'!$A$28:$AB$277,6,FALSE),""))</f>
        <v/>
      </c>
      <c r="L110" s="89" t="str">
        <f>IF(D110=0,"",IFERROR(VLOOKUP(Kataloge_Import!A109,'Nachweis Miete_MNK'!$A$28:$AB$277,9,FALSE),""))</f>
        <v/>
      </c>
      <c r="M110" s="89" t="str">
        <f>IF(D110=0,"",IFERROR(VLOOKUP(Kataloge_Import!A109,'Nachweis Miete_MNK'!$A$28:$AB$277,28,FALSE),""))</f>
        <v/>
      </c>
      <c r="N110" s="145" t="str">
        <f t="shared" ref="N110" si="57">IF(D110=0,"",IF(D110&lt;&gt;"","unbar",""))</f>
        <v/>
      </c>
      <c r="O110" s="143"/>
      <c r="P110" s="89"/>
      <c r="Q110" s="147"/>
      <c r="R110" s="89"/>
      <c r="S110" s="89"/>
      <c r="T110" s="89"/>
      <c r="U110" s="156"/>
      <c r="V110" s="143"/>
      <c r="W110" s="143"/>
      <c r="X110" s="143"/>
      <c r="Y110" s="143"/>
      <c r="Z110" s="143"/>
      <c r="AA110" s="143"/>
    </row>
    <row r="111" spans="1:27" ht="18" customHeight="1" x14ac:dyDescent="0.2">
      <c r="A111" s="137" t="str">
        <f t="shared" si="35"/>
        <v/>
      </c>
      <c r="B111" s="138" t="str">
        <f>IF(D111=0,"",IF(D111&lt;&gt;"",Kataloge_Import!B110,""))</f>
        <v/>
      </c>
      <c r="C111" s="138" t="str">
        <f t="shared" si="33"/>
        <v/>
      </c>
      <c r="D111" s="157" t="str">
        <f>IFERROR(VLOOKUP(Kataloge_Import!A110,'Nachweis Miete_MNK'!$A$28:$AB$277,26,FALSE),"")</f>
        <v/>
      </c>
      <c r="E111" s="90"/>
      <c r="F111" s="90"/>
      <c r="G111" s="140"/>
      <c r="H111" s="140"/>
      <c r="I111" s="140"/>
      <c r="J111" s="144"/>
      <c r="K111" s="144"/>
      <c r="L111" s="139"/>
      <c r="M111" s="139"/>
      <c r="N111" s="146"/>
      <c r="O111" s="144" t="str">
        <f>IF(D111=0,"",IFERROR(VLOOKUP(Kataloge_Import!A110,'Nachweis Miete_MNK'!$A$28:$AB$277,7,FALSE),""))</f>
        <v/>
      </c>
      <c r="P111" s="139" t="str">
        <f>IF(D111=0,"",IFERROR(VLOOKUP(Kataloge_Import!A110,'Nachweis Miete_MNK'!$A$28:$AB$277,14,FALSE),""))</f>
        <v/>
      </c>
      <c r="Q111" s="148" t="str">
        <f>IF(D111=0,"",IFERROR(VLOOKUP(Kataloge_Import!A110,'Nachweis Miete_MNK'!$A$28:$AB$277,8,FALSE),""))</f>
        <v/>
      </c>
      <c r="R111" s="139" t="str">
        <f>IF(D111=0,"",IFERROR(VLOOKUP(Kataloge_Import!A110,'Nachweis Miete_MNK'!$A$28:$AB$277,27,FALSE),""))</f>
        <v/>
      </c>
      <c r="S111" s="139" t="str">
        <f>IF(D111=0,"",IFERROR(VLOOKUP(Kataloge_Import!A110,'Nachweis Miete_MNK'!$A$28:$AB$277,18,FALSE),""))</f>
        <v/>
      </c>
      <c r="T111" s="139" t="str">
        <f>IF(D111=0,"",IFERROR(VLOOKUP(Kataloge_Import!A110,'Nachweis Miete_MNK'!$A$28:$AB$277,20,FALSE),""))</f>
        <v/>
      </c>
      <c r="U111" s="157" t="str">
        <f>IF(D111=0,"",IFERROR(VLOOKUP(Kataloge_Import!A110,'Nachweis Miete_MNK'!$A$28:$AB$277,25,FALSE),""))</f>
        <v/>
      </c>
      <c r="V111" s="144" t="str">
        <f>IF(AND($B111&lt;&gt;"",HHJ=Kataloge!S$1),CONCATENATE($U111,"_","Mietneben- bzw. Betriebsausgaben"),"")</f>
        <v/>
      </c>
      <c r="W111" s="144" t="str">
        <f>IF(AND($B111&lt;&gt;"",HHJ=Kataloge!T$1),CONCATENATE($U111,"_","Mietneben- bzw. Betriebsausgaben"),"")</f>
        <v/>
      </c>
      <c r="X111" s="144" t="str">
        <f>IF(AND($B111&lt;&gt;"",HHJ=Kataloge!U$1),CONCATENATE($U111,"_","Mietneben- bzw. Betriebsausgaben"),"")</f>
        <v/>
      </c>
      <c r="Y111" s="144" t="str">
        <f>IF(AND($B111&lt;&gt;"",HHJ=Kataloge!V$1),CONCATENATE($U111,"_","Mietneben- bzw. Betriebsausgaben"),"")</f>
        <v/>
      </c>
      <c r="Z111" s="144" t="str">
        <f>IF(AND($B111&lt;&gt;"",HHJ=Kataloge!W$1),CONCATENATE($U111,"_","Mietneben- bzw. Betriebsausgaben"),"")</f>
        <v/>
      </c>
      <c r="AA111" s="144" t="str">
        <f>IF(AND($B111&lt;&gt;"",HHJ=Kataloge!X$1),CONCATENATE($U111,"_","Mietneben- bzw. Betriebsausgaben"),"")</f>
        <v/>
      </c>
    </row>
    <row r="112" spans="1:27" ht="18" customHeight="1" x14ac:dyDescent="0.2">
      <c r="A112" s="86" t="str">
        <f t="shared" si="35"/>
        <v/>
      </c>
      <c r="B112" s="87" t="str">
        <f>IF(D112=0,"",IF(D112&lt;&gt;"",Kataloge_Import!B111,""))</f>
        <v/>
      </c>
      <c r="C112" s="87" t="str">
        <f t="shared" si="33"/>
        <v/>
      </c>
      <c r="D112" s="156" t="str">
        <f>IFERROR(VLOOKUP(Kataloge_Import!A111,'Nachweis Miete_MNK'!$A$28:$AB$277,23,FALSE),"")</f>
        <v/>
      </c>
      <c r="E112" s="90"/>
      <c r="F112" s="90"/>
      <c r="G112" s="88" t="str">
        <f>IF(D112=0,"",IFERROR(VLOOKUP(Kataloge_Import!A111,'Nachweis Miete_MNK'!$A$28:$AB$277,2,FALSE),""))</f>
        <v/>
      </c>
      <c r="H112" s="88" t="str">
        <f>IF(D112=0,"",IFERROR(VLOOKUP(Kataloge_Import!A111,'Nachweis Miete_MNK'!$A$28:$AB$277,3,FALSE),""))</f>
        <v/>
      </c>
      <c r="I112" s="88" t="str">
        <f>IF(D112=0,"",IFERROR(VLOOKUP(Kataloge_Import!A111,'Nachweis Miete_MNK'!$A$28:$AB$277,4,FALSE),""))</f>
        <v/>
      </c>
      <c r="J112" s="143" t="str">
        <f>IF(D112=0,"",IFERROR(VLOOKUP(Kataloge_Import!A111,'Nachweis Miete_MNK'!$A$28:$AB$277,5,FALSE),""))</f>
        <v/>
      </c>
      <c r="K112" s="143" t="str">
        <f>IF(D112=0,"",IFERROR(VLOOKUP(Kataloge_Import!A111,'Nachweis Miete_MNK'!$A$28:$AB$277,6,FALSE),""))</f>
        <v/>
      </c>
      <c r="L112" s="89" t="str">
        <f>IF(D112=0,"",IFERROR(VLOOKUP(Kataloge_Import!A111,'Nachweis Miete_MNK'!$A$28:$AB$277,9,FALSE),""))</f>
        <v/>
      </c>
      <c r="M112" s="89" t="str">
        <f>IF(D112=0,"",IFERROR(VLOOKUP(Kataloge_Import!A111,'Nachweis Miete_MNK'!$A$28:$AB$277,28,FALSE),""))</f>
        <v/>
      </c>
      <c r="N112" s="145" t="str">
        <f t="shared" ref="N112" si="58">IF(D112=0,"",IF(D112&lt;&gt;"","unbar",""))</f>
        <v/>
      </c>
      <c r="O112" s="143"/>
      <c r="P112" s="89"/>
      <c r="Q112" s="147"/>
      <c r="R112" s="89"/>
      <c r="S112" s="89"/>
      <c r="T112" s="89"/>
      <c r="U112" s="156"/>
      <c r="V112" s="143"/>
      <c r="W112" s="143"/>
      <c r="X112" s="143"/>
      <c r="Y112" s="143"/>
      <c r="Z112" s="143"/>
      <c r="AA112" s="143"/>
    </row>
    <row r="113" spans="1:27" ht="18" customHeight="1" x14ac:dyDescent="0.2">
      <c r="A113" s="137" t="str">
        <f t="shared" si="35"/>
        <v/>
      </c>
      <c r="B113" s="138" t="str">
        <f>IF(D113=0,"",IF(D113&lt;&gt;"",Kataloge_Import!B112,""))</f>
        <v/>
      </c>
      <c r="C113" s="138" t="str">
        <f t="shared" si="33"/>
        <v/>
      </c>
      <c r="D113" s="157" t="str">
        <f>IFERROR(VLOOKUP(Kataloge_Import!A112,'Nachweis Miete_MNK'!$A$28:$AB$277,26,FALSE),"")</f>
        <v/>
      </c>
      <c r="E113" s="90"/>
      <c r="F113" s="90"/>
      <c r="G113" s="140"/>
      <c r="H113" s="140"/>
      <c r="I113" s="140"/>
      <c r="J113" s="144"/>
      <c r="K113" s="144"/>
      <c r="L113" s="139"/>
      <c r="M113" s="139"/>
      <c r="N113" s="146"/>
      <c r="O113" s="144" t="str">
        <f>IF(D113=0,"",IFERROR(VLOOKUP(Kataloge_Import!A112,'Nachweis Miete_MNK'!$A$28:$AB$277,7,FALSE),""))</f>
        <v/>
      </c>
      <c r="P113" s="139" t="str">
        <f>IF(D113=0,"",IFERROR(VLOOKUP(Kataloge_Import!A112,'Nachweis Miete_MNK'!$A$28:$AB$277,14,FALSE),""))</f>
        <v/>
      </c>
      <c r="Q113" s="148" t="str">
        <f>IF(D113=0,"",IFERROR(VLOOKUP(Kataloge_Import!A112,'Nachweis Miete_MNK'!$A$28:$AB$277,8,FALSE),""))</f>
        <v/>
      </c>
      <c r="R113" s="139" t="str">
        <f>IF(D113=0,"",IFERROR(VLOOKUP(Kataloge_Import!A112,'Nachweis Miete_MNK'!$A$28:$AB$277,27,FALSE),""))</f>
        <v/>
      </c>
      <c r="S113" s="139" t="str">
        <f>IF(D113=0,"",IFERROR(VLOOKUP(Kataloge_Import!A112,'Nachweis Miete_MNK'!$A$28:$AB$277,18,FALSE),""))</f>
        <v/>
      </c>
      <c r="T113" s="139" t="str">
        <f>IF(D113=0,"",IFERROR(VLOOKUP(Kataloge_Import!A112,'Nachweis Miete_MNK'!$A$28:$AB$277,20,FALSE),""))</f>
        <v/>
      </c>
      <c r="U113" s="157" t="str">
        <f>IF(D113=0,"",IFERROR(VLOOKUP(Kataloge_Import!A112,'Nachweis Miete_MNK'!$A$28:$AB$277,25,FALSE),""))</f>
        <v/>
      </c>
      <c r="V113" s="144" t="str">
        <f>IF(AND($B113&lt;&gt;"",HHJ=Kataloge!S$1),CONCATENATE($U113,"_","Mietneben- bzw. Betriebsausgaben"),"")</f>
        <v/>
      </c>
      <c r="W113" s="144" t="str">
        <f>IF(AND($B113&lt;&gt;"",HHJ=Kataloge!T$1),CONCATENATE($U113,"_","Mietneben- bzw. Betriebsausgaben"),"")</f>
        <v/>
      </c>
      <c r="X113" s="144" t="str">
        <f>IF(AND($B113&lt;&gt;"",HHJ=Kataloge!U$1),CONCATENATE($U113,"_","Mietneben- bzw. Betriebsausgaben"),"")</f>
        <v/>
      </c>
      <c r="Y113" s="144" t="str">
        <f>IF(AND($B113&lt;&gt;"",HHJ=Kataloge!V$1),CONCATENATE($U113,"_","Mietneben- bzw. Betriebsausgaben"),"")</f>
        <v/>
      </c>
      <c r="Z113" s="144" t="str">
        <f>IF(AND($B113&lt;&gt;"",HHJ=Kataloge!W$1),CONCATENATE($U113,"_","Mietneben- bzw. Betriebsausgaben"),"")</f>
        <v/>
      </c>
      <c r="AA113" s="144" t="str">
        <f>IF(AND($B113&lt;&gt;"",HHJ=Kataloge!X$1),CONCATENATE($U113,"_","Mietneben- bzw. Betriebsausgaben"),"")</f>
        <v/>
      </c>
    </row>
    <row r="114" spans="1:27" ht="18" customHeight="1" x14ac:dyDescent="0.2">
      <c r="A114" s="86" t="str">
        <f t="shared" si="35"/>
        <v/>
      </c>
      <c r="B114" s="87" t="str">
        <f>IF(D114=0,"",IF(D114&lt;&gt;"",Kataloge_Import!B113,""))</f>
        <v/>
      </c>
      <c r="C114" s="87" t="str">
        <f t="shared" si="33"/>
        <v/>
      </c>
      <c r="D114" s="156" t="str">
        <f>IFERROR(VLOOKUP(Kataloge_Import!A113,'Nachweis Miete_MNK'!$A$28:$AB$277,23,FALSE),"")</f>
        <v/>
      </c>
      <c r="E114" s="90"/>
      <c r="F114" s="90"/>
      <c r="G114" s="88" t="str">
        <f>IF(D114=0,"",IFERROR(VLOOKUP(Kataloge_Import!A113,'Nachweis Miete_MNK'!$A$28:$AB$277,2,FALSE),""))</f>
        <v/>
      </c>
      <c r="H114" s="88" t="str">
        <f>IF(D114=0,"",IFERROR(VLOOKUP(Kataloge_Import!A113,'Nachweis Miete_MNK'!$A$28:$AB$277,3,FALSE),""))</f>
        <v/>
      </c>
      <c r="I114" s="88" t="str">
        <f>IF(D114=0,"",IFERROR(VLOOKUP(Kataloge_Import!A113,'Nachweis Miete_MNK'!$A$28:$AB$277,4,FALSE),""))</f>
        <v/>
      </c>
      <c r="J114" s="143" t="str">
        <f>IF(D114=0,"",IFERROR(VLOOKUP(Kataloge_Import!A113,'Nachweis Miete_MNK'!$A$28:$AB$277,5,FALSE),""))</f>
        <v/>
      </c>
      <c r="K114" s="143" t="str">
        <f>IF(D114=0,"",IFERROR(VLOOKUP(Kataloge_Import!A113,'Nachweis Miete_MNK'!$A$28:$AB$277,6,FALSE),""))</f>
        <v/>
      </c>
      <c r="L114" s="89" t="str">
        <f>IF(D114=0,"",IFERROR(VLOOKUP(Kataloge_Import!A113,'Nachweis Miete_MNK'!$A$28:$AB$277,9,FALSE),""))</f>
        <v/>
      </c>
      <c r="M114" s="89" t="str">
        <f>IF(D114=0,"",IFERROR(VLOOKUP(Kataloge_Import!A113,'Nachweis Miete_MNK'!$A$28:$AB$277,28,FALSE),""))</f>
        <v/>
      </c>
      <c r="N114" s="145" t="str">
        <f t="shared" ref="N114" si="59">IF(D114=0,"",IF(D114&lt;&gt;"","unbar",""))</f>
        <v/>
      </c>
      <c r="O114" s="143"/>
      <c r="P114" s="89"/>
      <c r="Q114" s="147"/>
      <c r="R114" s="89"/>
      <c r="S114" s="89"/>
      <c r="T114" s="89"/>
      <c r="U114" s="156"/>
      <c r="V114" s="143"/>
      <c r="W114" s="143"/>
      <c r="X114" s="143"/>
      <c r="Y114" s="143"/>
      <c r="Z114" s="143"/>
      <c r="AA114" s="143"/>
    </row>
    <row r="115" spans="1:27" ht="18" customHeight="1" x14ac:dyDescent="0.2">
      <c r="A115" s="137" t="str">
        <f t="shared" si="35"/>
        <v/>
      </c>
      <c r="B115" s="138" t="str">
        <f>IF(D115=0,"",IF(D115&lt;&gt;"",Kataloge_Import!B114,""))</f>
        <v/>
      </c>
      <c r="C115" s="138" t="str">
        <f t="shared" si="33"/>
        <v/>
      </c>
      <c r="D115" s="157" t="str">
        <f>IFERROR(VLOOKUP(Kataloge_Import!A114,'Nachweis Miete_MNK'!$A$28:$AB$277,26,FALSE),"")</f>
        <v/>
      </c>
      <c r="E115" s="90"/>
      <c r="F115" s="90"/>
      <c r="G115" s="140"/>
      <c r="H115" s="140"/>
      <c r="I115" s="140"/>
      <c r="J115" s="144"/>
      <c r="K115" s="144"/>
      <c r="L115" s="139"/>
      <c r="M115" s="139"/>
      <c r="N115" s="146"/>
      <c r="O115" s="144" t="str">
        <f>IF(D115=0,"",IFERROR(VLOOKUP(Kataloge_Import!A114,'Nachweis Miete_MNK'!$A$28:$AB$277,7,FALSE),""))</f>
        <v/>
      </c>
      <c r="P115" s="139" t="str">
        <f>IF(D115=0,"",IFERROR(VLOOKUP(Kataloge_Import!A114,'Nachweis Miete_MNK'!$A$28:$AB$277,14,FALSE),""))</f>
        <v/>
      </c>
      <c r="Q115" s="148" t="str">
        <f>IF(D115=0,"",IFERROR(VLOOKUP(Kataloge_Import!A114,'Nachweis Miete_MNK'!$A$28:$AB$277,8,FALSE),""))</f>
        <v/>
      </c>
      <c r="R115" s="139" t="str">
        <f>IF(D115=0,"",IFERROR(VLOOKUP(Kataloge_Import!A114,'Nachweis Miete_MNK'!$A$28:$AB$277,27,FALSE),""))</f>
        <v/>
      </c>
      <c r="S115" s="139" t="str">
        <f>IF(D115=0,"",IFERROR(VLOOKUP(Kataloge_Import!A114,'Nachweis Miete_MNK'!$A$28:$AB$277,18,FALSE),""))</f>
        <v/>
      </c>
      <c r="T115" s="139" t="str">
        <f>IF(D115=0,"",IFERROR(VLOOKUP(Kataloge_Import!A114,'Nachweis Miete_MNK'!$A$28:$AB$277,20,FALSE),""))</f>
        <v/>
      </c>
      <c r="U115" s="157" t="str">
        <f>IF(D115=0,"",IFERROR(VLOOKUP(Kataloge_Import!A114,'Nachweis Miete_MNK'!$A$28:$AB$277,25,FALSE),""))</f>
        <v/>
      </c>
      <c r="V115" s="144" t="str">
        <f>IF(AND($B115&lt;&gt;"",HHJ=Kataloge!S$1),CONCATENATE($U115,"_","Mietneben- bzw. Betriebsausgaben"),"")</f>
        <v/>
      </c>
      <c r="W115" s="144" t="str">
        <f>IF(AND($B115&lt;&gt;"",HHJ=Kataloge!T$1),CONCATENATE($U115,"_","Mietneben- bzw. Betriebsausgaben"),"")</f>
        <v/>
      </c>
      <c r="X115" s="144" t="str">
        <f>IF(AND($B115&lt;&gt;"",HHJ=Kataloge!U$1),CONCATENATE($U115,"_","Mietneben- bzw. Betriebsausgaben"),"")</f>
        <v/>
      </c>
      <c r="Y115" s="144" t="str">
        <f>IF(AND($B115&lt;&gt;"",HHJ=Kataloge!V$1),CONCATENATE($U115,"_","Mietneben- bzw. Betriebsausgaben"),"")</f>
        <v/>
      </c>
      <c r="Z115" s="144" t="str">
        <f>IF(AND($B115&lt;&gt;"",HHJ=Kataloge!W$1),CONCATENATE($U115,"_","Mietneben- bzw. Betriebsausgaben"),"")</f>
        <v/>
      </c>
      <c r="AA115" s="144" t="str">
        <f>IF(AND($B115&lt;&gt;"",HHJ=Kataloge!X$1),CONCATENATE($U115,"_","Mietneben- bzw. Betriebsausgaben"),"")</f>
        <v/>
      </c>
    </row>
    <row r="116" spans="1:27" ht="18" customHeight="1" x14ac:dyDescent="0.2">
      <c r="A116" s="86" t="str">
        <f t="shared" si="35"/>
        <v/>
      </c>
      <c r="B116" s="87" t="str">
        <f>IF(D116=0,"",IF(D116&lt;&gt;"",Kataloge_Import!B115,""))</f>
        <v/>
      </c>
      <c r="C116" s="87" t="str">
        <f t="shared" si="33"/>
        <v/>
      </c>
      <c r="D116" s="156" t="str">
        <f>IFERROR(VLOOKUP(Kataloge_Import!A115,'Nachweis Miete_MNK'!$A$28:$AB$277,23,FALSE),"")</f>
        <v/>
      </c>
      <c r="E116" s="90"/>
      <c r="F116" s="90"/>
      <c r="G116" s="88" t="str">
        <f>IF(D116=0,"",IFERROR(VLOOKUP(Kataloge_Import!A115,'Nachweis Miete_MNK'!$A$28:$AB$277,2,FALSE),""))</f>
        <v/>
      </c>
      <c r="H116" s="88" t="str">
        <f>IF(D116=0,"",IFERROR(VLOOKUP(Kataloge_Import!A115,'Nachweis Miete_MNK'!$A$28:$AB$277,3,FALSE),""))</f>
        <v/>
      </c>
      <c r="I116" s="88" t="str">
        <f>IF(D116=0,"",IFERROR(VLOOKUP(Kataloge_Import!A115,'Nachweis Miete_MNK'!$A$28:$AB$277,4,FALSE),""))</f>
        <v/>
      </c>
      <c r="J116" s="143" t="str">
        <f>IF(D116=0,"",IFERROR(VLOOKUP(Kataloge_Import!A115,'Nachweis Miete_MNK'!$A$28:$AB$277,5,FALSE),""))</f>
        <v/>
      </c>
      <c r="K116" s="143" t="str">
        <f>IF(D116=0,"",IFERROR(VLOOKUP(Kataloge_Import!A115,'Nachweis Miete_MNK'!$A$28:$AB$277,6,FALSE),""))</f>
        <v/>
      </c>
      <c r="L116" s="89" t="str">
        <f>IF(D116=0,"",IFERROR(VLOOKUP(Kataloge_Import!A115,'Nachweis Miete_MNK'!$A$28:$AB$277,9,FALSE),""))</f>
        <v/>
      </c>
      <c r="M116" s="89" t="str">
        <f>IF(D116=0,"",IFERROR(VLOOKUP(Kataloge_Import!A115,'Nachweis Miete_MNK'!$A$28:$AB$277,28,FALSE),""))</f>
        <v/>
      </c>
      <c r="N116" s="145" t="str">
        <f t="shared" ref="N116" si="60">IF(D116=0,"",IF(D116&lt;&gt;"","unbar",""))</f>
        <v/>
      </c>
      <c r="O116" s="143"/>
      <c r="P116" s="89"/>
      <c r="Q116" s="147"/>
      <c r="R116" s="89"/>
      <c r="S116" s="89"/>
      <c r="T116" s="89"/>
      <c r="U116" s="156"/>
      <c r="V116" s="143"/>
      <c r="W116" s="143"/>
      <c r="X116" s="143"/>
      <c r="Y116" s="143"/>
      <c r="Z116" s="143"/>
      <c r="AA116" s="143"/>
    </row>
    <row r="117" spans="1:27" ht="18" customHeight="1" x14ac:dyDescent="0.2">
      <c r="A117" s="137" t="str">
        <f t="shared" si="35"/>
        <v/>
      </c>
      <c r="B117" s="138" t="str">
        <f>IF(D117=0,"",IF(D117&lt;&gt;"",Kataloge_Import!B116,""))</f>
        <v/>
      </c>
      <c r="C117" s="138" t="str">
        <f t="shared" si="33"/>
        <v/>
      </c>
      <c r="D117" s="157" t="str">
        <f>IFERROR(VLOOKUP(Kataloge_Import!A116,'Nachweis Miete_MNK'!$A$28:$AB$277,26,FALSE),"")</f>
        <v/>
      </c>
      <c r="E117" s="90"/>
      <c r="F117" s="90"/>
      <c r="G117" s="140"/>
      <c r="H117" s="140"/>
      <c r="I117" s="140"/>
      <c r="J117" s="144"/>
      <c r="K117" s="144"/>
      <c r="L117" s="139"/>
      <c r="M117" s="139"/>
      <c r="N117" s="146"/>
      <c r="O117" s="144" t="str">
        <f>IF(D117=0,"",IFERROR(VLOOKUP(Kataloge_Import!A116,'Nachweis Miete_MNK'!$A$28:$AB$277,7,FALSE),""))</f>
        <v/>
      </c>
      <c r="P117" s="139" t="str">
        <f>IF(D117=0,"",IFERROR(VLOOKUP(Kataloge_Import!A116,'Nachweis Miete_MNK'!$A$28:$AB$277,14,FALSE),""))</f>
        <v/>
      </c>
      <c r="Q117" s="148" t="str">
        <f>IF(D117=0,"",IFERROR(VLOOKUP(Kataloge_Import!A116,'Nachweis Miete_MNK'!$A$28:$AB$277,8,FALSE),""))</f>
        <v/>
      </c>
      <c r="R117" s="139" t="str">
        <f>IF(D117=0,"",IFERROR(VLOOKUP(Kataloge_Import!A116,'Nachweis Miete_MNK'!$A$28:$AB$277,27,FALSE),""))</f>
        <v/>
      </c>
      <c r="S117" s="139" t="str">
        <f>IF(D117=0,"",IFERROR(VLOOKUP(Kataloge_Import!A116,'Nachweis Miete_MNK'!$A$28:$AB$277,18,FALSE),""))</f>
        <v/>
      </c>
      <c r="T117" s="139" t="str">
        <f>IF(D117=0,"",IFERROR(VLOOKUP(Kataloge_Import!A116,'Nachweis Miete_MNK'!$A$28:$AB$277,20,FALSE),""))</f>
        <v/>
      </c>
      <c r="U117" s="157" t="str">
        <f>IF(D117=0,"",IFERROR(VLOOKUP(Kataloge_Import!A116,'Nachweis Miete_MNK'!$A$28:$AB$277,25,FALSE),""))</f>
        <v/>
      </c>
      <c r="V117" s="144" t="str">
        <f>IF(AND($B117&lt;&gt;"",HHJ=Kataloge!S$1),CONCATENATE($U117,"_","Mietneben- bzw. Betriebsausgaben"),"")</f>
        <v/>
      </c>
      <c r="W117" s="144" t="str">
        <f>IF(AND($B117&lt;&gt;"",HHJ=Kataloge!T$1),CONCATENATE($U117,"_","Mietneben- bzw. Betriebsausgaben"),"")</f>
        <v/>
      </c>
      <c r="X117" s="144" t="str">
        <f>IF(AND($B117&lt;&gt;"",HHJ=Kataloge!U$1),CONCATENATE($U117,"_","Mietneben- bzw. Betriebsausgaben"),"")</f>
        <v/>
      </c>
      <c r="Y117" s="144" t="str">
        <f>IF(AND($B117&lt;&gt;"",HHJ=Kataloge!V$1),CONCATENATE($U117,"_","Mietneben- bzw. Betriebsausgaben"),"")</f>
        <v/>
      </c>
      <c r="Z117" s="144" t="str">
        <f>IF(AND($B117&lt;&gt;"",HHJ=Kataloge!W$1),CONCATENATE($U117,"_","Mietneben- bzw. Betriebsausgaben"),"")</f>
        <v/>
      </c>
      <c r="AA117" s="144" t="str">
        <f>IF(AND($B117&lt;&gt;"",HHJ=Kataloge!X$1),CONCATENATE($U117,"_","Mietneben- bzw. Betriebsausgaben"),"")</f>
        <v/>
      </c>
    </row>
    <row r="118" spans="1:27" ht="18" customHeight="1" x14ac:dyDescent="0.2">
      <c r="A118" s="86" t="str">
        <f t="shared" si="35"/>
        <v/>
      </c>
      <c r="B118" s="87" t="str">
        <f>IF(D118=0,"",IF(D118&lt;&gt;"",Kataloge_Import!B117,""))</f>
        <v/>
      </c>
      <c r="C118" s="87" t="str">
        <f t="shared" si="33"/>
        <v/>
      </c>
      <c r="D118" s="156" t="str">
        <f>IFERROR(VLOOKUP(Kataloge_Import!A117,'Nachweis Miete_MNK'!$A$28:$AB$277,23,FALSE),"")</f>
        <v/>
      </c>
      <c r="E118" s="90"/>
      <c r="F118" s="90"/>
      <c r="G118" s="88" t="str">
        <f>IF(D118=0,"",IFERROR(VLOOKUP(Kataloge_Import!A117,'Nachweis Miete_MNK'!$A$28:$AB$277,2,FALSE),""))</f>
        <v/>
      </c>
      <c r="H118" s="88" t="str">
        <f>IF(D118=0,"",IFERROR(VLOOKUP(Kataloge_Import!A117,'Nachweis Miete_MNK'!$A$28:$AB$277,3,FALSE),""))</f>
        <v/>
      </c>
      <c r="I118" s="88" t="str">
        <f>IF(D118=0,"",IFERROR(VLOOKUP(Kataloge_Import!A117,'Nachweis Miete_MNK'!$A$28:$AB$277,4,FALSE),""))</f>
        <v/>
      </c>
      <c r="J118" s="143" t="str">
        <f>IF(D118=0,"",IFERROR(VLOOKUP(Kataloge_Import!A117,'Nachweis Miete_MNK'!$A$28:$AB$277,5,FALSE),""))</f>
        <v/>
      </c>
      <c r="K118" s="143" t="str">
        <f>IF(D118=0,"",IFERROR(VLOOKUP(Kataloge_Import!A117,'Nachweis Miete_MNK'!$A$28:$AB$277,6,FALSE),""))</f>
        <v/>
      </c>
      <c r="L118" s="89" t="str">
        <f>IF(D118=0,"",IFERROR(VLOOKUP(Kataloge_Import!A117,'Nachweis Miete_MNK'!$A$28:$AB$277,9,FALSE),""))</f>
        <v/>
      </c>
      <c r="M118" s="89" t="str">
        <f>IF(D118=0,"",IFERROR(VLOOKUP(Kataloge_Import!A117,'Nachweis Miete_MNK'!$A$28:$AB$277,28,FALSE),""))</f>
        <v/>
      </c>
      <c r="N118" s="145" t="str">
        <f t="shared" ref="N118" si="61">IF(D118=0,"",IF(D118&lt;&gt;"","unbar",""))</f>
        <v/>
      </c>
      <c r="O118" s="143"/>
      <c r="P118" s="89"/>
      <c r="Q118" s="147"/>
      <c r="R118" s="89"/>
      <c r="S118" s="89"/>
      <c r="T118" s="89"/>
      <c r="U118" s="156"/>
      <c r="V118" s="143"/>
      <c r="W118" s="143"/>
      <c r="X118" s="143"/>
      <c r="Y118" s="143"/>
      <c r="Z118" s="143"/>
      <c r="AA118" s="143"/>
    </row>
    <row r="119" spans="1:27" ht="18" customHeight="1" x14ac:dyDescent="0.2">
      <c r="A119" s="137" t="str">
        <f t="shared" si="35"/>
        <v/>
      </c>
      <c r="B119" s="138" t="str">
        <f>IF(D119=0,"",IF(D119&lt;&gt;"",Kataloge_Import!B118,""))</f>
        <v/>
      </c>
      <c r="C119" s="138" t="str">
        <f t="shared" si="33"/>
        <v/>
      </c>
      <c r="D119" s="157" t="str">
        <f>IFERROR(VLOOKUP(Kataloge_Import!A118,'Nachweis Miete_MNK'!$A$28:$AB$277,26,FALSE),"")</f>
        <v/>
      </c>
      <c r="E119" s="90"/>
      <c r="F119" s="90"/>
      <c r="G119" s="140"/>
      <c r="H119" s="140"/>
      <c r="I119" s="140"/>
      <c r="J119" s="144"/>
      <c r="K119" s="144"/>
      <c r="L119" s="139"/>
      <c r="M119" s="139"/>
      <c r="N119" s="146"/>
      <c r="O119" s="144" t="str">
        <f>IF(D119=0,"",IFERROR(VLOOKUP(Kataloge_Import!A118,'Nachweis Miete_MNK'!$A$28:$AB$277,7,FALSE),""))</f>
        <v/>
      </c>
      <c r="P119" s="139" t="str">
        <f>IF(D119=0,"",IFERROR(VLOOKUP(Kataloge_Import!A118,'Nachweis Miete_MNK'!$A$28:$AB$277,14,FALSE),""))</f>
        <v/>
      </c>
      <c r="Q119" s="148" t="str">
        <f>IF(D119=0,"",IFERROR(VLOOKUP(Kataloge_Import!A118,'Nachweis Miete_MNK'!$A$28:$AB$277,8,FALSE),""))</f>
        <v/>
      </c>
      <c r="R119" s="139" t="str">
        <f>IF(D119=0,"",IFERROR(VLOOKUP(Kataloge_Import!A118,'Nachweis Miete_MNK'!$A$28:$AB$277,27,FALSE),""))</f>
        <v/>
      </c>
      <c r="S119" s="139" t="str">
        <f>IF(D119=0,"",IFERROR(VLOOKUP(Kataloge_Import!A118,'Nachweis Miete_MNK'!$A$28:$AB$277,18,FALSE),""))</f>
        <v/>
      </c>
      <c r="T119" s="139" t="str">
        <f>IF(D119=0,"",IFERROR(VLOOKUP(Kataloge_Import!A118,'Nachweis Miete_MNK'!$A$28:$AB$277,20,FALSE),""))</f>
        <v/>
      </c>
      <c r="U119" s="157" t="str">
        <f>IF(D119=0,"",IFERROR(VLOOKUP(Kataloge_Import!A118,'Nachweis Miete_MNK'!$A$28:$AB$277,25,FALSE),""))</f>
        <v/>
      </c>
      <c r="V119" s="144" t="str">
        <f>IF(AND($B119&lt;&gt;"",HHJ=Kataloge!S$1),CONCATENATE($U119,"_","Mietneben- bzw. Betriebsausgaben"),"")</f>
        <v/>
      </c>
      <c r="W119" s="144" t="str">
        <f>IF(AND($B119&lt;&gt;"",HHJ=Kataloge!T$1),CONCATENATE($U119,"_","Mietneben- bzw. Betriebsausgaben"),"")</f>
        <v/>
      </c>
      <c r="X119" s="144" t="str">
        <f>IF(AND($B119&lt;&gt;"",HHJ=Kataloge!U$1),CONCATENATE($U119,"_","Mietneben- bzw. Betriebsausgaben"),"")</f>
        <v/>
      </c>
      <c r="Y119" s="144" t="str">
        <f>IF(AND($B119&lt;&gt;"",HHJ=Kataloge!V$1),CONCATENATE($U119,"_","Mietneben- bzw. Betriebsausgaben"),"")</f>
        <v/>
      </c>
      <c r="Z119" s="144" t="str">
        <f>IF(AND($B119&lt;&gt;"",HHJ=Kataloge!W$1),CONCATENATE($U119,"_","Mietneben- bzw. Betriebsausgaben"),"")</f>
        <v/>
      </c>
      <c r="AA119" s="144" t="str">
        <f>IF(AND($B119&lt;&gt;"",HHJ=Kataloge!X$1),CONCATENATE($U119,"_","Mietneben- bzw. Betriebsausgaben"),"")</f>
        <v/>
      </c>
    </row>
    <row r="120" spans="1:27" ht="18" customHeight="1" x14ac:dyDescent="0.2">
      <c r="A120" s="86" t="str">
        <f t="shared" si="35"/>
        <v/>
      </c>
      <c r="B120" s="87" t="str">
        <f>IF(D120=0,"",IF(D120&lt;&gt;"",Kataloge_Import!B119,""))</f>
        <v/>
      </c>
      <c r="C120" s="87" t="str">
        <f t="shared" si="33"/>
        <v/>
      </c>
      <c r="D120" s="156" t="str">
        <f>IFERROR(VLOOKUP(Kataloge_Import!A119,'Nachweis Miete_MNK'!$A$28:$AB$277,23,FALSE),"")</f>
        <v/>
      </c>
      <c r="E120" s="90"/>
      <c r="F120" s="90"/>
      <c r="G120" s="88" t="str">
        <f>IF(D120=0,"",IFERROR(VLOOKUP(Kataloge_Import!A119,'Nachweis Miete_MNK'!$A$28:$AB$277,2,FALSE),""))</f>
        <v/>
      </c>
      <c r="H120" s="88" t="str">
        <f>IF(D120=0,"",IFERROR(VLOOKUP(Kataloge_Import!A119,'Nachweis Miete_MNK'!$A$28:$AB$277,3,FALSE),""))</f>
        <v/>
      </c>
      <c r="I120" s="88" t="str">
        <f>IF(D120=0,"",IFERROR(VLOOKUP(Kataloge_Import!A119,'Nachweis Miete_MNK'!$A$28:$AB$277,4,FALSE),""))</f>
        <v/>
      </c>
      <c r="J120" s="143" t="str">
        <f>IF(D120=0,"",IFERROR(VLOOKUP(Kataloge_Import!A119,'Nachweis Miete_MNK'!$A$28:$AB$277,5,FALSE),""))</f>
        <v/>
      </c>
      <c r="K120" s="143" t="str">
        <f>IF(D120=0,"",IFERROR(VLOOKUP(Kataloge_Import!A119,'Nachweis Miete_MNK'!$A$28:$AB$277,6,FALSE),""))</f>
        <v/>
      </c>
      <c r="L120" s="89" t="str">
        <f>IF(D120=0,"",IFERROR(VLOOKUP(Kataloge_Import!A119,'Nachweis Miete_MNK'!$A$28:$AB$277,9,FALSE),""))</f>
        <v/>
      </c>
      <c r="M120" s="89" t="str">
        <f>IF(D120=0,"",IFERROR(VLOOKUP(Kataloge_Import!A119,'Nachweis Miete_MNK'!$A$28:$AB$277,28,FALSE),""))</f>
        <v/>
      </c>
      <c r="N120" s="145" t="str">
        <f t="shared" ref="N120" si="62">IF(D120=0,"",IF(D120&lt;&gt;"","unbar",""))</f>
        <v/>
      </c>
      <c r="O120" s="143"/>
      <c r="P120" s="89"/>
      <c r="Q120" s="147"/>
      <c r="R120" s="89"/>
      <c r="S120" s="89"/>
      <c r="T120" s="89"/>
      <c r="U120" s="156"/>
      <c r="V120" s="143"/>
      <c r="W120" s="143"/>
      <c r="X120" s="143"/>
      <c r="Y120" s="143"/>
      <c r="Z120" s="143"/>
      <c r="AA120" s="143"/>
    </row>
    <row r="121" spans="1:27" ht="18" customHeight="1" x14ac:dyDescent="0.2">
      <c r="A121" s="137" t="str">
        <f t="shared" si="35"/>
        <v/>
      </c>
      <c r="B121" s="138" t="str">
        <f>IF(D121=0,"",IF(D121&lt;&gt;"",Kataloge_Import!B120,""))</f>
        <v/>
      </c>
      <c r="C121" s="138" t="str">
        <f t="shared" si="33"/>
        <v/>
      </c>
      <c r="D121" s="157" t="str">
        <f>IFERROR(VLOOKUP(Kataloge_Import!A120,'Nachweis Miete_MNK'!$A$28:$AB$277,26,FALSE),"")</f>
        <v/>
      </c>
      <c r="E121" s="90"/>
      <c r="F121" s="90"/>
      <c r="G121" s="140"/>
      <c r="H121" s="140"/>
      <c r="I121" s="140"/>
      <c r="J121" s="144"/>
      <c r="K121" s="144"/>
      <c r="L121" s="139"/>
      <c r="M121" s="139"/>
      <c r="N121" s="146"/>
      <c r="O121" s="144" t="str">
        <f>IF(D121=0,"",IFERROR(VLOOKUP(Kataloge_Import!A120,'Nachweis Miete_MNK'!$A$28:$AB$277,7,FALSE),""))</f>
        <v/>
      </c>
      <c r="P121" s="139" t="str">
        <f>IF(D121=0,"",IFERROR(VLOOKUP(Kataloge_Import!A120,'Nachweis Miete_MNK'!$A$28:$AB$277,14,FALSE),""))</f>
        <v/>
      </c>
      <c r="Q121" s="148" t="str">
        <f>IF(D121=0,"",IFERROR(VLOOKUP(Kataloge_Import!A120,'Nachweis Miete_MNK'!$A$28:$AB$277,8,FALSE),""))</f>
        <v/>
      </c>
      <c r="R121" s="139" t="str">
        <f>IF(D121=0,"",IFERROR(VLOOKUP(Kataloge_Import!A120,'Nachweis Miete_MNK'!$A$28:$AB$277,27,FALSE),""))</f>
        <v/>
      </c>
      <c r="S121" s="139" t="str">
        <f>IF(D121=0,"",IFERROR(VLOOKUP(Kataloge_Import!A120,'Nachweis Miete_MNK'!$A$28:$AB$277,18,FALSE),""))</f>
        <v/>
      </c>
      <c r="T121" s="139" t="str">
        <f>IF(D121=0,"",IFERROR(VLOOKUP(Kataloge_Import!A120,'Nachweis Miete_MNK'!$A$28:$AB$277,20,FALSE),""))</f>
        <v/>
      </c>
      <c r="U121" s="157" t="str">
        <f>IF(D121=0,"",IFERROR(VLOOKUP(Kataloge_Import!A120,'Nachweis Miete_MNK'!$A$28:$AB$277,25,FALSE),""))</f>
        <v/>
      </c>
      <c r="V121" s="144" t="str">
        <f>IF(AND($B121&lt;&gt;"",HHJ=Kataloge!S$1),CONCATENATE($U121,"_","Mietneben- bzw. Betriebsausgaben"),"")</f>
        <v/>
      </c>
      <c r="W121" s="144" t="str">
        <f>IF(AND($B121&lt;&gt;"",HHJ=Kataloge!T$1),CONCATENATE($U121,"_","Mietneben- bzw. Betriebsausgaben"),"")</f>
        <v/>
      </c>
      <c r="X121" s="144" t="str">
        <f>IF(AND($B121&lt;&gt;"",HHJ=Kataloge!U$1),CONCATENATE($U121,"_","Mietneben- bzw. Betriebsausgaben"),"")</f>
        <v/>
      </c>
      <c r="Y121" s="144" t="str">
        <f>IF(AND($B121&lt;&gt;"",HHJ=Kataloge!V$1),CONCATENATE($U121,"_","Mietneben- bzw. Betriebsausgaben"),"")</f>
        <v/>
      </c>
      <c r="Z121" s="144" t="str">
        <f>IF(AND($B121&lt;&gt;"",HHJ=Kataloge!W$1),CONCATENATE($U121,"_","Mietneben- bzw. Betriebsausgaben"),"")</f>
        <v/>
      </c>
      <c r="AA121" s="144" t="str">
        <f>IF(AND($B121&lt;&gt;"",HHJ=Kataloge!X$1),CONCATENATE($U121,"_","Mietneben- bzw. Betriebsausgaben"),"")</f>
        <v/>
      </c>
    </row>
    <row r="122" spans="1:27" ht="18" customHeight="1" x14ac:dyDescent="0.2">
      <c r="A122" s="86" t="str">
        <f t="shared" si="35"/>
        <v/>
      </c>
      <c r="B122" s="87" t="str">
        <f>IF(D122=0,"",IF(D122&lt;&gt;"",Kataloge_Import!B121,""))</f>
        <v/>
      </c>
      <c r="C122" s="87" t="str">
        <f t="shared" si="33"/>
        <v/>
      </c>
      <c r="D122" s="156" t="str">
        <f>IFERROR(VLOOKUP(Kataloge_Import!A121,'Nachweis Miete_MNK'!$A$28:$AB$277,23,FALSE),"")</f>
        <v/>
      </c>
      <c r="E122" s="90"/>
      <c r="F122" s="90"/>
      <c r="G122" s="88" t="str">
        <f>IF(D122=0,"",IFERROR(VLOOKUP(Kataloge_Import!A121,'Nachweis Miete_MNK'!$A$28:$AB$277,2,FALSE),""))</f>
        <v/>
      </c>
      <c r="H122" s="88" t="str">
        <f>IF(D122=0,"",IFERROR(VLOOKUP(Kataloge_Import!A121,'Nachweis Miete_MNK'!$A$28:$AB$277,3,FALSE),""))</f>
        <v/>
      </c>
      <c r="I122" s="88" t="str">
        <f>IF(D122=0,"",IFERROR(VLOOKUP(Kataloge_Import!A121,'Nachweis Miete_MNK'!$A$28:$AB$277,4,FALSE),""))</f>
        <v/>
      </c>
      <c r="J122" s="143" t="str">
        <f>IF(D122=0,"",IFERROR(VLOOKUP(Kataloge_Import!A121,'Nachweis Miete_MNK'!$A$28:$AB$277,5,FALSE),""))</f>
        <v/>
      </c>
      <c r="K122" s="143" t="str">
        <f>IF(D122=0,"",IFERROR(VLOOKUP(Kataloge_Import!A121,'Nachweis Miete_MNK'!$A$28:$AB$277,6,FALSE),""))</f>
        <v/>
      </c>
      <c r="L122" s="89" t="str">
        <f>IF(D122=0,"",IFERROR(VLOOKUP(Kataloge_Import!A121,'Nachweis Miete_MNK'!$A$28:$AB$277,9,FALSE),""))</f>
        <v/>
      </c>
      <c r="M122" s="89" t="str">
        <f>IF(D122=0,"",IFERROR(VLOOKUP(Kataloge_Import!A121,'Nachweis Miete_MNK'!$A$28:$AB$277,28,FALSE),""))</f>
        <v/>
      </c>
      <c r="N122" s="145" t="str">
        <f t="shared" ref="N122" si="63">IF(D122=0,"",IF(D122&lt;&gt;"","unbar",""))</f>
        <v/>
      </c>
      <c r="O122" s="143"/>
      <c r="P122" s="89"/>
      <c r="Q122" s="147"/>
      <c r="R122" s="89"/>
      <c r="S122" s="89"/>
      <c r="T122" s="89"/>
      <c r="U122" s="156"/>
      <c r="V122" s="143"/>
      <c r="W122" s="143"/>
      <c r="X122" s="143"/>
      <c r="Y122" s="143"/>
      <c r="Z122" s="143"/>
      <c r="AA122" s="143"/>
    </row>
    <row r="123" spans="1:27" ht="18" customHeight="1" x14ac:dyDescent="0.2">
      <c r="A123" s="137" t="str">
        <f t="shared" si="35"/>
        <v/>
      </c>
      <c r="B123" s="138" t="str">
        <f>IF(D123=0,"",IF(D123&lt;&gt;"",Kataloge_Import!B122,""))</f>
        <v/>
      </c>
      <c r="C123" s="138" t="str">
        <f t="shared" si="33"/>
        <v/>
      </c>
      <c r="D123" s="157" t="str">
        <f>IFERROR(VLOOKUP(Kataloge_Import!A122,'Nachweis Miete_MNK'!$A$28:$AB$277,26,FALSE),"")</f>
        <v/>
      </c>
      <c r="E123" s="90"/>
      <c r="F123" s="90"/>
      <c r="G123" s="140"/>
      <c r="H123" s="140"/>
      <c r="I123" s="140"/>
      <c r="J123" s="144"/>
      <c r="K123" s="144"/>
      <c r="L123" s="139"/>
      <c r="M123" s="139"/>
      <c r="N123" s="146"/>
      <c r="O123" s="144" t="str">
        <f>IF(D123=0,"",IFERROR(VLOOKUP(Kataloge_Import!A122,'Nachweis Miete_MNK'!$A$28:$AB$277,7,FALSE),""))</f>
        <v/>
      </c>
      <c r="P123" s="139" t="str">
        <f>IF(D123=0,"",IFERROR(VLOOKUP(Kataloge_Import!A122,'Nachweis Miete_MNK'!$A$28:$AB$277,14,FALSE),""))</f>
        <v/>
      </c>
      <c r="Q123" s="148" t="str">
        <f>IF(D123=0,"",IFERROR(VLOOKUP(Kataloge_Import!A122,'Nachweis Miete_MNK'!$A$28:$AB$277,8,FALSE),""))</f>
        <v/>
      </c>
      <c r="R123" s="139" t="str">
        <f>IF(D123=0,"",IFERROR(VLOOKUP(Kataloge_Import!A122,'Nachweis Miete_MNK'!$A$28:$AB$277,27,FALSE),""))</f>
        <v/>
      </c>
      <c r="S123" s="139" t="str">
        <f>IF(D123=0,"",IFERROR(VLOOKUP(Kataloge_Import!A122,'Nachweis Miete_MNK'!$A$28:$AB$277,18,FALSE),""))</f>
        <v/>
      </c>
      <c r="T123" s="139" t="str">
        <f>IF(D123=0,"",IFERROR(VLOOKUP(Kataloge_Import!A122,'Nachweis Miete_MNK'!$A$28:$AB$277,20,FALSE),""))</f>
        <v/>
      </c>
      <c r="U123" s="157" t="str">
        <f>IF(D123=0,"",IFERROR(VLOOKUP(Kataloge_Import!A122,'Nachweis Miete_MNK'!$A$28:$AB$277,25,FALSE),""))</f>
        <v/>
      </c>
      <c r="V123" s="144" t="str">
        <f>IF(AND($B123&lt;&gt;"",HHJ=Kataloge!S$1),CONCATENATE($U123,"_","Mietneben- bzw. Betriebsausgaben"),"")</f>
        <v/>
      </c>
      <c r="W123" s="144" t="str">
        <f>IF(AND($B123&lt;&gt;"",HHJ=Kataloge!T$1),CONCATENATE($U123,"_","Mietneben- bzw. Betriebsausgaben"),"")</f>
        <v/>
      </c>
      <c r="X123" s="144" t="str">
        <f>IF(AND($B123&lt;&gt;"",HHJ=Kataloge!U$1),CONCATENATE($U123,"_","Mietneben- bzw. Betriebsausgaben"),"")</f>
        <v/>
      </c>
      <c r="Y123" s="144" t="str">
        <f>IF(AND($B123&lt;&gt;"",HHJ=Kataloge!V$1),CONCATENATE($U123,"_","Mietneben- bzw. Betriebsausgaben"),"")</f>
        <v/>
      </c>
      <c r="Z123" s="144" t="str">
        <f>IF(AND($B123&lt;&gt;"",HHJ=Kataloge!W$1),CONCATENATE($U123,"_","Mietneben- bzw. Betriebsausgaben"),"")</f>
        <v/>
      </c>
      <c r="AA123" s="144" t="str">
        <f>IF(AND($B123&lt;&gt;"",HHJ=Kataloge!X$1),CONCATENATE($U123,"_","Mietneben- bzw. Betriebsausgaben"),"")</f>
        <v/>
      </c>
    </row>
    <row r="124" spans="1:27" ht="18" customHeight="1" x14ac:dyDescent="0.2">
      <c r="A124" s="86" t="str">
        <f t="shared" si="35"/>
        <v/>
      </c>
      <c r="B124" s="87" t="str">
        <f>IF(D124=0,"",IF(D124&lt;&gt;"",Kataloge_Import!B123,""))</f>
        <v/>
      </c>
      <c r="C124" s="87" t="str">
        <f t="shared" si="33"/>
        <v/>
      </c>
      <c r="D124" s="156" t="str">
        <f>IFERROR(VLOOKUP(Kataloge_Import!A123,'Nachweis Miete_MNK'!$A$28:$AB$277,23,FALSE),"")</f>
        <v/>
      </c>
      <c r="E124" s="90"/>
      <c r="F124" s="90"/>
      <c r="G124" s="88" t="str">
        <f>IF(D124=0,"",IFERROR(VLOOKUP(Kataloge_Import!A123,'Nachweis Miete_MNK'!$A$28:$AB$277,2,FALSE),""))</f>
        <v/>
      </c>
      <c r="H124" s="88" t="str">
        <f>IF(D124=0,"",IFERROR(VLOOKUP(Kataloge_Import!A123,'Nachweis Miete_MNK'!$A$28:$AB$277,3,FALSE),""))</f>
        <v/>
      </c>
      <c r="I124" s="88" t="str">
        <f>IF(D124=0,"",IFERROR(VLOOKUP(Kataloge_Import!A123,'Nachweis Miete_MNK'!$A$28:$AB$277,4,FALSE),""))</f>
        <v/>
      </c>
      <c r="J124" s="143" t="str">
        <f>IF(D124=0,"",IFERROR(VLOOKUP(Kataloge_Import!A123,'Nachweis Miete_MNK'!$A$28:$AB$277,5,FALSE),""))</f>
        <v/>
      </c>
      <c r="K124" s="143" t="str">
        <f>IF(D124=0,"",IFERROR(VLOOKUP(Kataloge_Import!A123,'Nachweis Miete_MNK'!$A$28:$AB$277,6,FALSE),""))</f>
        <v/>
      </c>
      <c r="L124" s="89" t="str">
        <f>IF(D124=0,"",IFERROR(VLOOKUP(Kataloge_Import!A123,'Nachweis Miete_MNK'!$A$28:$AB$277,9,FALSE),""))</f>
        <v/>
      </c>
      <c r="M124" s="89" t="str">
        <f>IF(D124=0,"",IFERROR(VLOOKUP(Kataloge_Import!A123,'Nachweis Miete_MNK'!$A$28:$AB$277,28,FALSE),""))</f>
        <v/>
      </c>
      <c r="N124" s="145" t="str">
        <f t="shared" ref="N124" si="64">IF(D124=0,"",IF(D124&lt;&gt;"","unbar",""))</f>
        <v/>
      </c>
      <c r="O124" s="143"/>
      <c r="P124" s="89"/>
      <c r="Q124" s="147"/>
      <c r="R124" s="89"/>
      <c r="S124" s="89"/>
      <c r="T124" s="89"/>
      <c r="U124" s="156"/>
      <c r="V124" s="143"/>
      <c r="W124" s="143"/>
      <c r="X124" s="143"/>
      <c r="Y124" s="143"/>
      <c r="Z124" s="143"/>
      <c r="AA124" s="143"/>
    </row>
    <row r="125" spans="1:27" ht="18" customHeight="1" x14ac:dyDescent="0.2">
      <c r="A125" s="137" t="str">
        <f t="shared" si="35"/>
        <v/>
      </c>
      <c r="B125" s="138" t="str">
        <f>IF(D125=0,"",IF(D125&lt;&gt;"",Kataloge_Import!B124,""))</f>
        <v/>
      </c>
      <c r="C125" s="138" t="str">
        <f t="shared" si="33"/>
        <v/>
      </c>
      <c r="D125" s="157" t="str">
        <f>IFERROR(VLOOKUP(Kataloge_Import!A124,'Nachweis Miete_MNK'!$A$28:$AB$277,26,FALSE),"")</f>
        <v/>
      </c>
      <c r="E125" s="90"/>
      <c r="F125" s="90"/>
      <c r="G125" s="140"/>
      <c r="H125" s="140"/>
      <c r="I125" s="140"/>
      <c r="J125" s="144"/>
      <c r="K125" s="144"/>
      <c r="L125" s="139"/>
      <c r="M125" s="139"/>
      <c r="N125" s="146"/>
      <c r="O125" s="144" t="str">
        <f>IF(D125=0,"",IFERROR(VLOOKUP(Kataloge_Import!A124,'Nachweis Miete_MNK'!$A$28:$AB$277,7,FALSE),""))</f>
        <v/>
      </c>
      <c r="P125" s="139" t="str">
        <f>IF(D125=0,"",IFERROR(VLOOKUP(Kataloge_Import!A124,'Nachweis Miete_MNK'!$A$28:$AB$277,14,FALSE),""))</f>
        <v/>
      </c>
      <c r="Q125" s="148" t="str">
        <f>IF(D125=0,"",IFERROR(VLOOKUP(Kataloge_Import!A124,'Nachweis Miete_MNK'!$A$28:$AB$277,8,FALSE),""))</f>
        <v/>
      </c>
      <c r="R125" s="139" t="str">
        <f>IF(D125=0,"",IFERROR(VLOOKUP(Kataloge_Import!A124,'Nachweis Miete_MNK'!$A$28:$AB$277,27,FALSE),""))</f>
        <v/>
      </c>
      <c r="S125" s="139" t="str">
        <f>IF(D125=0,"",IFERROR(VLOOKUP(Kataloge_Import!A124,'Nachweis Miete_MNK'!$A$28:$AB$277,18,FALSE),""))</f>
        <v/>
      </c>
      <c r="T125" s="139" t="str">
        <f>IF(D125=0,"",IFERROR(VLOOKUP(Kataloge_Import!A124,'Nachweis Miete_MNK'!$A$28:$AB$277,20,FALSE),""))</f>
        <v/>
      </c>
      <c r="U125" s="157" t="str">
        <f>IF(D125=0,"",IFERROR(VLOOKUP(Kataloge_Import!A124,'Nachweis Miete_MNK'!$A$28:$AB$277,25,FALSE),""))</f>
        <v/>
      </c>
      <c r="V125" s="144" t="str">
        <f>IF(AND($B125&lt;&gt;"",HHJ=Kataloge!S$1),CONCATENATE($U125,"_","Mietneben- bzw. Betriebsausgaben"),"")</f>
        <v/>
      </c>
      <c r="W125" s="144" t="str">
        <f>IF(AND($B125&lt;&gt;"",HHJ=Kataloge!T$1),CONCATENATE($U125,"_","Mietneben- bzw. Betriebsausgaben"),"")</f>
        <v/>
      </c>
      <c r="X125" s="144" t="str">
        <f>IF(AND($B125&lt;&gt;"",HHJ=Kataloge!U$1),CONCATENATE($U125,"_","Mietneben- bzw. Betriebsausgaben"),"")</f>
        <v/>
      </c>
      <c r="Y125" s="144" t="str">
        <f>IF(AND($B125&lt;&gt;"",HHJ=Kataloge!V$1),CONCATENATE($U125,"_","Mietneben- bzw. Betriebsausgaben"),"")</f>
        <v/>
      </c>
      <c r="Z125" s="144" t="str">
        <f>IF(AND($B125&lt;&gt;"",HHJ=Kataloge!W$1),CONCATENATE($U125,"_","Mietneben- bzw. Betriebsausgaben"),"")</f>
        <v/>
      </c>
      <c r="AA125" s="144" t="str">
        <f>IF(AND($B125&lt;&gt;"",HHJ=Kataloge!X$1),CONCATENATE($U125,"_","Mietneben- bzw. Betriebsausgaben"),"")</f>
        <v/>
      </c>
    </row>
    <row r="126" spans="1:27" ht="18" customHeight="1" x14ac:dyDescent="0.2">
      <c r="A126" s="86" t="str">
        <f t="shared" si="35"/>
        <v/>
      </c>
      <c r="B126" s="87" t="str">
        <f>IF(D126=0,"",IF(D126&lt;&gt;"",Kataloge_Import!B125,""))</f>
        <v/>
      </c>
      <c r="C126" s="87" t="str">
        <f t="shared" si="33"/>
        <v/>
      </c>
      <c r="D126" s="156" t="str">
        <f>IFERROR(VLOOKUP(Kataloge_Import!A125,'Nachweis Miete_MNK'!$A$28:$AB$277,23,FALSE),"")</f>
        <v/>
      </c>
      <c r="E126" s="90"/>
      <c r="F126" s="90"/>
      <c r="G126" s="88" t="str">
        <f>IF(D126=0,"",IFERROR(VLOOKUP(Kataloge_Import!A125,'Nachweis Miete_MNK'!$A$28:$AB$277,2,FALSE),""))</f>
        <v/>
      </c>
      <c r="H126" s="88" t="str">
        <f>IF(D126=0,"",IFERROR(VLOOKUP(Kataloge_Import!A125,'Nachweis Miete_MNK'!$A$28:$AB$277,3,FALSE),""))</f>
        <v/>
      </c>
      <c r="I126" s="88" t="str">
        <f>IF(D126=0,"",IFERROR(VLOOKUP(Kataloge_Import!A125,'Nachweis Miete_MNK'!$A$28:$AB$277,4,FALSE),""))</f>
        <v/>
      </c>
      <c r="J126" s="143" t="str">
        <f>IF(D126=0,"",IFERROR(VLOOKUP(Kataloge_Import!A125,'Nachweis Miete_MNK'!$A$28:$AB$277,5,FALSE),""))</f>
        <v/>
      </c>
      <c r="K126" s="143" t="str">
        <f>IF(D126=0,"",IFERROR(VLOOKUP(Kataloge_Import!A125,'Nachweis Miete_MNK'!$A$28:$AB$277,6,FALSE),""))</f>
        <v/>
      </c>
      <c r="L126" s="89" t="str">
        <f>IF(D126=0,"",IFERROR(VLOOKUP(Kataloge_Import!A125,'Nachweis Miete_MNK'!$A$28:$AB$277,9,FALSE),""))</f>
        <v/>
      </c>
      <c r="M126" s="89" t="str">
        <f>IF(D126=0,"",IFERROR(VLOOKUP(Kataloge_Import!A125,'Nachweis Miete_MNK'!$A$28:$AB$277,28,FALSE),""))</f>
        <v/>
      </c>
      <c r="N126" s="145" t="str">
        <f t="shared" ref="N126" si="65">IF(D126=0,"",IF(D126&lt;&gt;"","unbar",""))</f>
        <v/>
      </c>
      <c r="O126" s="143"/>
      <c r="P126" s="89"/>
      <c r="Q126" s="147"/>
      <c r="R126" s="89"/>
      <c r="S126" s="89"/>
      <c r="T126" s="89"/>
      <c r="U126" s="156"/>
      <c r="V126" s="143"/>
      <c r="W126" s="143"/>
      <c r="X126" s="143"/>
      <c r="Y126" s="143"/>
      <c r="Z126" s="143"/>
      <c r="AA126" s="143"/>
    </row>
    <row r="127" spans="1:27" ht="18" customHeight="1" x14ac:dyDescent="0.2">
      <c r="A127" s="137" t="str">
        <f t="shared" si="35"/>
        <v/>
      </c>
      <c r="B127" s="138" t="str">
        <f>IF(D127=0,"",IF(D127&lt;&gt;"",Kataloge_Import!B126,""))</f>
        <v/>
      </c>
      <c r="C127" s="138" t="str">
        <f t="shared" si="33"/>
        <v/>
      </c>
      <c r="D127" s="157" t="str">
        <f>IFERROR(VLOOKUP(Kataloge_Import!A126,'Nachweis Miete_MNK'!$A$28:$AB$277,26,FALSE),"")</f>
        <v/>
      </c>
      <c r="E127" s="90"/>
      <c r="F127" s="90"/>
      <c r="G127" s="140"/>
      <c r="H127" s="140"/>
      <c r="I127" s="140"/>
      <c r="J127" s="144"/>
      <c r="K127" s="144"/>
      <c r="L127" s="139"/>
      <c r="M127" s="139"/>
      <c r="N127" s="146"/>
      <c r="O127" s="144" t="str">
        <f>IF(D127=0,"",IFERROR(VLOOKUP(Kataloge_Import!A126,'Nachweis Miete_MNK'!$A$28:$AB$277,7,FALSE),""))</f>
        <v/>
      </c>
      <c r="P127" s="139" t="str">
        <f>IF(D127=0,"",IFERROR(VLOOKUP(Kataloge_Import!A126,'Nachweis Miete_MNK'!$A$28:$AB$277,14,FALSE),""))</f>
        <v/>
      </c>
      <c r="Q127" s="148" t="str">
        <f>IF(D127=0,"",IFERROR(VLOOKUP(Kataloge_Import!A126,'Nachweis Miete_MNK'!$A$28:$AB$277,8,FALSE),""))</f>
        <v/>
      </c>
      <c r="R127" s="139" t="str">
        <f>IF(D127=0,"",IFERROR(VLOOKUP(Kataloge_Import!A126,'Nachweis Miete_MNK'!$A$28:$AB$277,27,FALSE),""))</f>
        <v/>
      </c>
      <c r="S127" s="139" t="str">
        <f>IF(D127=0,"",IFERROR(VLOOKUP(Kataloge_Import!A126,'Nachweis Miete_MNK'!$A$28:$AB$277,18,FALSE),""))</f>
        <v/>
      </c>
      <c r="T127" s="139" t="str">
        <f>IF(D127=0,"",IFERROR(VLOOKUP(Kataloge_Import!A126,'Nachweis Miete_MNK'!$A$28:$AB$277,20,FALSE),""))</f>
        <v/>
      </c>
      <c r="U127" s="157" t="str">
        <f>IF(D127=0,"",IFERROR(VLOOKUP(Kataloge_Import!A126,'Nachweis Miete_MNK'!$A$28:$AB$277,25,FALSE),""))</f>
        <v/>
      </c>
      <c r="V127" s="144" t="str">
        <f>IF(AND($B127&lt;&gt;"",HHJ=Kataloge!S$1),CONCATENATE($U127,"_","Mietneben- bzw. Betriebsausgaben"),"")</f>
        <v/>
      </c>
      <c r="W127" s="144" t="str">
        <f>IF(AND($B127&lt;&gt;"",HHJ=Kataloge!T$1),CONCATENATE($U127,"_","Mietneben- bzw. Betriebsausgaben"),"")</f>
        <v/>
      </c>
      <c r="X127" s="144" t="str">
        <f>IF(AND($B127&lt;&gt;"",HHJ=Kataloge!U$1),CONCATENATE($U127,"_","Mietneben- bzw. Betriebsausgaben"),"")</f>
        <v/>
      </c>
      <c r="Y127" s="144" t="str">
        <f>IF(AND($B127&lt;&gt;"",HHJ=Kataloge!V$1),CONCATENATE($U127,"_","Mietneben- bzw. Betriebsausgaben"),"")</f>
        <v/>
      </c>
      <c r="Z127" s="144" t="str">
        <f>IF(AND($B127&lt;&gt;"",HHJ=Kataloge!W$1),CONCATENATE($U127,"_","Mietneben- bzw. Betriebsausgaben"),"")</f>
        <v/>
      </c>
      <c r="AA127" s="144" t="str">
        <f>IF(AND($B127&lt;&gt;"",HHJ=Kataloge!X$1),CONCATENATE($U127,"_","Mietneben- bzw. Betriebsausgaben"),"")</f>
        <v/>
      </c>
    </row>
    <row r="128" spans="1:27" ht="18" customHeight="1" x14ac:dyDescent="0.2">
      <c r="A128" s="86" t="str">
        <f t="shared" si="35"/>
        <v/>
      </c>
      <c r="B128" s="87" t="str">
        <f>IF(D128=0,"",IF(D128&lt;&gt;"",Kataloge_Import!B127,""))</f>
        <v/>
      </c>
      <c r="C128" s="87" t="str">
        <f t="shared" si="33"/>
        <v/>
      </c>
      <c r="D128" s="156" t="str">
        <f>IFERROR(VLOOKUP(Kataloge_Import!A127,'Nachweis Miete_MNK'!$A$28:$AB$277,23,FALSE),"")</f>
        <v/>
      </c>
      <c r="E128" s="90"/>
      <c r="F128" s="90"/>
      <c r="G128" s="88" t="str">
        <f>IF(D128=0,"",IFERROR(VLOOKUP(Kataloge_Import!A127,'Nachweis Miete_MNK'!$A$28:$AB$277,2,FALSE),""))</f>
        <v/>
      </c>
      <c r="H128" s="88" t="str">
        <f>IF(D128=0,"",IFERROR(VLOOKUP(Kataloge_Import!A127,'Nachweis Miete_MNK'!$A$28:$AB$277,3,FALSE),""))</f>
        <v/>
      </c>
      <c r="I128" s="88" t="str">
        <f>IF(D128=0,"",IFERROR(VLOOKUP(Kataloge_Import!A127,'Nachweis Miete_MNK'!$A$28:$AB$277,4,FALSE),""))</f>
        <v/>
      </c>
      <c r="J128" s="143" t="str">
        <f>IF(D128=0,"",IFERROR(VLOOKUP(Kataloge_Import!A127,'Nachweis Miete_MNK'!$A$28:$AB$277,5,FALSE),""))</f>
        <v/>
      </c>
      <c r="K128" s="143" t="str">
        <f>IF(D128=0,"",IFERROR(VLOOKUP(Kataloge_Import!A127,'Nachweis Miete_MNK'!$A$28:$AB$277,6,FALSE),""))</f>
        <v/>
      </c>
      <c r="L128" s="89" t="str">
        <f>IF(D128=0,"",IFERROR(VLOOKUP(Kataloge_Import!A127,'Nachweis Miete_MNK'!$A$28:$AB$277,9,FALSE),""))</f>
        <v/>
      </c>
      <c r="M128" s="89" t="str">
        <f>IF(D128=0,"",IFERROR(VLOOKUP(Kataloge_Import!A127,'Nachweis Miete_MNK'!$A$28:$AB$277,28,FALSE),""))</f>
        <v/>
      </c>
      <c r="N128" s="145" t="str">
        <f t="shared" ref="N128" si="66">IF(D128=0,"",IF(D128&lt;&gt;"","unbar",""))</f>
        <v/>
      </c>
      <c r="O128" s="143"/>
      <c r="P128" s="89"/>
      <c r="Q128" s="147"/>
      <c r="R128" s="89"/>
      <c r="S128" s="89"/>
      <c r="T128" s="89"/>
      <c r="U128" s="156"/>
      <c r="V128" s="143"/>
      <c r="W128" s="143"/>
      <c r="X128" s="143"/>
      <c r="Y128" s="143"/>
      <c r="Z128" s="143"/>
      <c r="AA128" s="143"/>
    </row>
    <row r="129" spans="1:27" ht="18" customHeight="1" x14ac:dyDescent="0.2">
      <c r="A129" s="137" t="str">
        <f t="shared" si="35"/>
        <v/>
      </c>
      <c r="B129" s="138" t="str">
        <f>IF(D129=0,"",IF(D129&lt;&gt;"",Kataloge_Import!B128,""))</f>
        <v/>
      </c>
      <c r="C129" s="138" t="str">
        <f t="shared" si="33"/>
        <v/>
      </c>
      <c r="D129" s="157" t="str">
        <f>IFERROR(VLOOKUP(Kataloge_Import!A128,'Nachweis Miete_MNK'!$A$28:$AB$277,26,FALSE),"")</f>
        <v/>
      </c>
      <c r="E129" s="90"/>
      <c r="F129" s="90"/>
      <c r="G129" s="140"/>
      <c r="H129" s="140"/>
      <c r="I129" s="140"/>
      <c r="J129" s="144"/>
      <c r="K129" s="144"/>
      <c r="L129" s="139"/>
      <c r="M129" s="139"/>
      <c r="N129" s="146"/>
      <c r="O129" s="144" t="str">
        <f>IF(D129=0,"",IFERROR(VLOOKUP(Kataloge_Import!A128,'Nachweis Miete_MNK'!$A$28:$AB$277,7,FALSE),""))</f>
        <v/>
      </c>
      <c r="P129" s="139" t="str">
        <f>IF(D129=0,"",IFERROR(VLOOKUP(Kataloge_Import!A128,'Nachweis Miete_MNK'!$A$28:$AB$277,14,FALSE),""))</f>
        <v/>
      </c>
      <c r="Q129" s="148" t="str">
        <f>IF(D129=0,"",IFERROR(VLOOKUP(Kataloge_Import!A128,'Nachweis Miete_MNK'!$A$28:$AB$277,8,FALSE),""))</f>
        <v/>
      </c>
      <c r="R129" s="139" t="str">
        <f>IF(D129=0,"",IFERROR(VLOOKUP(Kataloge_Import!A128,'Nachweis Miete_MNK'!$A$28:$AB$277,27,FALSE),""))</f>
        <v/>
      </c>
      <c r="S129" s="139" t="str">
        <f>IF(D129=0,"",IFERROR(VLOOKUP(Kataloge_Import!A128,'Nachweis Miete_MNK'!$A$28:$AB$277,18,FALSE),""))</f>
        <v/>
      </c>
      <c r="T129" s="139" t="str">
        <f>IF(D129=0,"",IFERROR(VLOOKUP(Kataloge_Import!A128,'Nachweis Miete_MNK'!$A$28:$AB$277,20,FALSE),""))</f>
        <v/>
      </c>
      <c r="U129" s="157" t="str">
        <f>IF(D129=0,"",IFERROR(VLOOKUP(Kataloge_Import!A128,'Nachweis Miete_MNK'!$A$28:$AB$277,25,FALSE),""))</f>
        <v/>
      </c>
      <c r="V129" s="144" t="str">
        <f>IF(AND($B129&lt;&gt;"",HHJ=Kataloge!S$1),CONCATENATE($U129,"_","Mietneben- bzw. Betriebsausgaben"),"")</f>
        <v/>
      </c>
      <c r="W129" s="144" t="str">
        <f>IF(AND($B129&lt;&gt;"",HHJ=Kataloge!T$1),CONCATENATE($U129,"_","Mietneben- bzw. Betriebsausgaben"),"")</f>
        <v/>
      </c>
      <c r="X129" s="144" t="str">
        <f>IF(AND($B129&lt;&gt;"",HHJ=Kataloge!U$1),CONCATENATE($U129,"_","Mietneben- bzw. Betriebsausgaben"),"")</f>
        <v/>
      </c>
      <c r="Y129" s="144" t="str">
        <f>IF(AND($B129&lt;&gt;"",HHJ=Kataloge!V$1),CONCATENATE($U129,"_","Mietneben- bzw. Betriebsausgaben"),"")</f>
        <v/>
      </c>
      <c r="Z129" s="144" t="str">
        <f>IF(AND($B129&lt;&gt;"",HHJ=Kataloge!W$1),CONCATENATE($U129,"_","Mietneben- bzw. Betriebsausgaben"),"")</f>
        <v/>
      </c>
      <c r="AA129" s="144" t="str">
        <f>IF(AND($B129&lt;&gt;"",HHJ=Kataloge!X$1),CONCATENATE($U129,"_","Mietneben- bzw. Betriebsausgaben"),"")</f>
        <v/>
      </c>
    </row>
    <row r="130" spans="1:27" ht="18" customHeight="1" x14ac:dyDescent="0.2">
      <c r="A130" s="86" t="str">
        <f t="shared" si="35"/>
        <v/>
      </c>
      <c r="B130" s="87" t="str">
        <f>IF(D130=0,"",IF(D130&lt;&gt;"",Kataloge_Import!B129,""))</f>
        <v/>
      </c>
      <c r="C130" s="87" t="str">
        <f t="shared" ref="C130:C193" si="67">IF(A130="","",IF(D130&lt;&gt;"",HHJ,""))</f>
        <v/>
      </c>
      <c r="D130" s="156" t="str">
        <f>IFERROR(VLOOKUP(Kataloge_Import!A129,'Nachweis Miete_MNK'!$A$28:$AB$277,23,FALSE),"")</f>
        <v/>
      </c>
      <c r="E130" s="90"/>
      <c r="F130" s="90"/>
      <c r="G130" s="88" t="str">
        <f>IF(D130=0,"",IFERROR(VLOOKUP(Kataloge_Import!A129,'Nachweis Miete_MNK'!$A$28:$AB$277,2,FALSE),""))</f>
        <v/>
      </c>
      <c r="H130" s="88" t="str">
        <f>IF(D130=0,"",IFERROR(VLOOKUP(Kataloge_Import!A129,'Nachweis Miete_MNK'!$A$28:$AB$277,3,FALSE),""))</f>
        <v/>
      </c>
      <c r="I130" s="88" t="str">
        <f>IF(D130=0,"",IFERROR(VLOOKUP(Kataloge_Import!A129,'Nachweis Miete_MNK'!$A$28:$AB$277,4,FALSE),""))</f>
        <v/>
      </c>
      <c r="J130" s="143" t="str">
        <f>IF(D130=0,"",IFERROR(VLOOKUP(Kataloge_Import!A129,'Nachweis Miete_MNK'!$A$28:$AB$277,5,FALSE),""))</f>
        <v/>
      </c>
      <c r="K130" s="143" t="str">
        <f>IF(D130=0,"",IFERROR(VLOOKUP(Kataloge_Import!A129,'Nachweis Miete_MNK'!$A$28:$AB$277,6,FALSE),""))</f>
        <v/>
      </c>
      <c r="L130" s="89" t="str">
        <f>IF(D130=0,"",IFERROR(VLOOKUP(Kataloge_Import!A129,'Nachweis Miete_MNK'!$A$28:$AB$277,9,FALSE),""))</f>
        <v/>
      </c>
      <c r="M130" s="89" t="str">
        <f>IF(D130=0,"",IFERROR(VLOOKUP(Kataloge_Import!A129,'Nachweis Miete_MNK'!$A$28:$AB$277,28,FALSE),""))</f>
        <v/>
      </c>
      <c r="N130" s="145" t="str">
        <f t="shared" ref="N130" si="68">IF(D130=0,"",IF(D130&lt;&gt;"","unbar",""))</f>
        <v/>
      </c>
      <c r="O130" s="143"/>
      <c r="P130" s="89"/>
      <c r="Q130" s="147"/>
      <c r="R130" s="89"/>
      <c r="S130" s="89"/>
      <c r="T130" s="89"/>
      <c r="U130" s="156"/>
      <c r="V130" s="143"/>
      <c r="W130" s="143"/>
      <c r="X130" s="143"/>
      <c r="Y130" s="143"/>
      <c r="Z130" s="143"/>
      <c r="AA130" s="143"/>
    </row>
    <row r="131" spans="1:27" ht="18" customHeight="1" x14ac:dyDescent="0.2">
      <c r="A131" s="137" t="str">
        <f t="shared" si="35"/>
        <v/>
      </c>
      <c r="B131" s="138" t="str">
        <f>IF(D131=0,"",IF(D131&lt;&gt;"",Kataloge_Import!B130,""))</f>
        <v/>
      </c>
      <c r="C131" s="138" t="str">
        <f t="shared" si="67"/>
        <v/>
      </c>
      <c r="D131" s="157" t="str">
        <f>IFERROR(VLOOKUP(Kataloge_Import!A130,'Nachweis Miete_MNK'!$A$28:$AB$277,26,FALSE),"")</f>
        <v/>
      </c>
      <c r="E131" s="90"/>
      <c r="F131" s="90"/>
      <c r="G131" s="140"/>
      <c r="H131" s="140"/>
      <c r="I131" s="140"/>
      <c r="J131" s="144"/>
      <c r="K131" s="144"/>
      <c r="L131" s="139"/>
      <c r="M131" s="139"/>
      <c r="N131" s="146"/>
      <c r="O131" s="144" t="str">
        <f>IF(D131=0,"",IFERROR(VLOOKUP(Kataloge_Import!A130,'Nachweis Miete_MNK'!$A$28:$AB$277,7,FALSE),""))</f>
        <v/>
      </c>
      <c r="P131" s="139" t="str">
        <f>IF(D131=0,"",IFERROR(VLOOKUP(Kataloge_Import!A130,'Nachweis Miete_MNK'!$A$28:$AB$277,14,FALSE),""))</f>
        <v/>
      </c>
      <c r="Q131" s="148" t="str">
        <f>IF(D131=0,"",IFERROR(VLOOKUP(Kataloge_Import!A130,'Nachweis Miete_MNK'!$A$28:$AB$277,8,FALSE),""))</f>
        <v/>
      </c>
      <c r="R131" s="139" t="str">
        <f>IF(D131=0,"",IFERROR(VLOOKUP(Kataloge_Import!A130,'Nachweis Miete_MNK'!$A$28:$AB$277,27,FALSE),""))</f>
        <v/>
      </c>
      <c r="S131" s="139" t="str">
        <f>IF(D131=0,"",IFERROR(VLOOKUP(Kataloge_Import!A130,'Nachweis Miete_MNK'!$A$28:$AB$277,18,FALSE),""))</f>
        <v/>
      </c>
      <c r="T131" s="139" t="str">
        <f>IF(D131=0,"",IFERROR(VLOOKUP(Kataloge_Import!A130,'Nachweis Miete_MNK'!$A$28:$AB$277,20,FALSE),""))</f>
        <v/>
      </c>
      <c r="U131" s="157" t="str">
        <f>IF(D131=0,"",IFERROR(VLOOKUP(Kataloge_Import!A130,'Nachweis Miete_MNK'!$A$28:$AB$277,25,FALSE),""))</f>
        <v/>
      </c>
      <c r="V131" s="144" t="str">
        <f>IF(AND($B131&lt;&gt;"",HHJ=Kataloge!S$1),CONCATENATE($U131,"_","Mietneben- bzw. Betriebsausgaben"),"")</f>
        <v/>
      </c>
      <c r="W131" s="144" t="str">
        <f>IF(AND($B131&lt;&gt;"",HHJ=Kataloge!T$1),CONCATENATE($U131,"_","Mietneben- bzw. Betriebsausgaben"),"")</f>
        <v/>
      </c>
      <c r="X131" s="144" t="str">
        <f>IF(AND($B131&lt;&gt;"",HHJ=Kataloge!U$1),CONCATENATE($U131,"_","Mietneben- bzw. Betriebsausgaben"),"")</f>
        <v/>
      </c>
      <c r="Y131" s="144" t="str">
        <f>IF(AND($B131&lt;&gt;"",HHJ=Kataloge!V$1),CONCATENATE($U131,"_","Mietneben- bzw. Betriebsausgaben"),"")</f>
        <v/>
      </c>
      <c r="Z131" s="144" t="str">
        <f>IF(AND($B131&lt;&gt;"",HHJ=Kataloge!W$1),CONCATENATE($U131,"_","Mietneben- bzw. Betriebsausgaben"),"")</f>
        <v/>
      </c>
      <c r="AA131" s="144" t="str">
        <f>IF(AND($B131&lt;&gt;"",HHJ=Kataloge!X$1),CONCATENATE($U131,"_","Mietneben- bzw. Betriebsausgaben"),"")</f>
        <v/>
      </c>
    </row>
    <row r="132" spans="1:27" ht="18" customHeight="1" x14ac:dyDescent="0.2">
      <c r="A132" s="86" t="str">
        <f t="shared" ref="A132:A195" si="69">IF(D132=0,"",IF(D132&lt;&gt;"","Beleg_Import_A_MIETE",""))</f>
        <v/>
      </c>
      <c r="B132" s="87" t="str">
        <f>IF(D132=0,"",IF(D132&lt;&gt;"",Kataloge_Import!B131,""))</f>
        <v/>
      </c>
      <c r="C132" s="87" t="str">
        <f t="shared" si="67"/>
        <v/>
      </c>
      <c r="D132" s="156" t="str">
        <f>IFERROR(VLOOKUP(Kataloge_Import!A131,'Nachweis Miete_MNK'!$A$28:$AB$277,23,FALSE),"")</f>
        <v/>
      </c>
      <c r="E132" s="90"/>
      <c r="F132" s="90"/>
      <c r="G132" s="88" t="str">
        <f>IF(D132=0,"",IFERROR(VLOOKUP(Kataloge_Import!A131,'Nachweis Miete_MNK'!$A$28:$AB$277,2,FALSE),""))</f>
        <v/>
      </c>
      <c r="H132" s="88" t="str">
        <f>IF(D132=0,"",IFERROR(VLOOKUP(Kataloge_Import!A131,'Nachweis Miete_MNK'!$A$28:$AB$277,3,FALSE),""))</f>
        <v/>
      </c>
      <c r="I132" s="88" t="str">
        <f>IF(D132=0,"",IFERROR(VLOOKUP(Kataloge_Import!A131,'Nachweis Miete_MNK'!$A$28:$AB$277,4,FALSE),""))</f>
        <v/>
      </c>
      <c r="J132" s="143" t="str">
        <f>IF(D132=0,"",IFERROR(VLOOKUP(Kataloge_Import!A131,'Nachweis Miete_MNK'!$A$28:$AB$277,5,FALSE),""))</f>
        <v/>
      </c>
      <c r="K132" s="143" t="str">
        <f>IF(D132=0,"",IFERROR(VLOOKUP(Kataloge_Import!A131,'Nachweis Miete_MNK'!$A$28:$AB$277,6,FALSE),""))</f>
        <v/>
      </c>
      <c r="L132" s="89" t="str">
        <f>IF(D132=0,"",IFERROR(VLOOKUP(Kataloge_Import!A131,'Nachweis Miete_MNK'!$A$28:$AB$277,9,FALSE),""))</f>
        <v/>
      </c>
      <c r="M132" s="89" t="str">
        <f>IF(D132=0,"",IFERROR(VLOOKUP(Kataloge_Import!A131,'Nachweis Miete_MNK'!$A$28:$AB$277,28,FALSE),""))</f>
        <v/>
      </c>
      <c r="N132" s="145" t="str">
        <f t="shared" ref="N132" si="70">IF(D132=0,"",IF(D132&lt;&gt;"","unbar",""))</f>
        <v/>
      </c>
      <c r="O132" s="143"/>
      <c r="P132" s="89"/>
      <c r="Q132" s="147"/>
      <c r="R132" s="89"/>
      <c r="S132" s="89"/>
      <c r="T132" s="89"/>
      <c r="U132" s="156"/>
      <c r="V132" s="143"/>
      <c r="W132" s="143"/>
      <c r="X132" s="143"/>
      <c r="Y132" s="143"/>
      <c r="Z132" s="143"/>
      <c r="AA132" s="143"/>
    </row>
    <row r="133" spans="1:27" ht="18" customHeight="1" x14ac:dyDescent="0.2">
      <c r="A133" s="137" t="str">
        <f t="shared" si="69"/>
        <v/>
      </c>
      <c r="B133" s="138" t="str">
        <f>IF(D133=0,"",IF(D133&lt;&gt;"",Kataloge_Import!B132,""))</f>
        <v/>
      </c>
      <c r="C133" s="138" t="str">
        <f t="shared" si="67"/>
        <v/>
      </c>
      <c r="D133" s="157" t="str">
        <f>IFERROR(VLOOKUP(Kataloge_Import!A132,'Nachweis Miete_MNK'!$A$28:$AB$277,26,FALSE),"")</f>
        <v/>
      </c>
      <c r="E133" s="90"/>
      <c r="F133" s="90"/>
      <c r="G133" s="140"/>
      <c r="H133" s="140"/>
      <c r="I133" s="140"/>
      <c r="J133" s="144"/>
      <c r="K133" s="144"/>
      <c r="L133" s="139"/>
      <c r="M133" s="139"/>
      <c r="N133" s="146"/>
      <c r="O133" s="144" t="str">
        <f>IF(D133=0,"",IFERROR(VLOOKUP(Kataloge_Import!A132,'Nachweis Miete_MNK'!$A$28:$AB$277,7,FALSE),""))</f>
        <v/>
      </c>
      <c r="P133" s="139" t="str">
        <f>IF(D133=0,"",IFERROR(VLOOKUP(Kataloge_Import!A132,'Nachweis Miete_MNK'!$A$28:$AB$277,14,FALSE),""))</f>
        <v/>
      </c>
      <c r="Q133" s="148" t="str">
        <f>IF(D133=0,"",IFERROR(VLOOKUP(Kataloge_Import!A132,'Nachweis Miete_MNK'!$A$28:$AB$277,8,FALSE),""))</f>
        <v/>
      </c>
      <c r="R133" s="139" t="str">
        <f>IF(D133=0,"",IFERROR(VLOOKUP(Kataloge_Import!A132,'Nachweis Miete_MNK'!$A$28:$AB$277,27,FALSE),""))</f>
        <v/>
      </c>
      <c r="S133" s="139" t="str">
        <f>IF(D133=0,"",IFERROR(VLOOKUP(Kataloge_Import!A132,'Nachweis Miete_MNK'!$A$28:$AB$277,18,FALSE),""))</f>
        <v/>
      </c>
      <c r="T133" s="139" t="str">
        <f>IF(D133=0,"",IFERROR(VLOOKUP(Kataloge_Import!A132,'Nachweis Miete_MNK'!$A$28:$AB$277,20,FALSE),""))</f>
        <v/>
      </c>
      <c r="U133" s="157" t="str">
        <f>IF(D133=0,"",IFERROR(VLOOKUP(Kataloge_Import!A132,'Nachweis Miete_MNK'!$A$28:$AB$277,25,FALSE),""))</f>
        <v/>
      </c>
      <c r="V133" s="144" t="str">
        <f>IF(AND($B133&lt;&gt;"",HHJ=Kataloge!S$1),CONCATENATE($U133,"_","Mietneben- bzw. Betriebsausgaben"),"")</f>
        <v/>
      </c>
      <c r="W133" s="144" t="str">
        <f>IF(AND($B133&lt;&gt;"",HHJ=Kataloge!T$1),CONCATENATE($U133,"_","Mietneben- bzw. Betriebsausgaben"),"")</f>
        <v/>
      </c>
      <c r="X133" s="144" t="str">
        <f>IF(AND($B133&lt;&gt;"",HHJ=Kataloge!U$1),CONCATENATE($U133,"_","Mietneben- bzw. Betriebsausgaben"),"")</f>
        <v/>
      </c>
      <c r="Y133" s="144" t="str">
        <f>IF(AND($B133&lt;&gt;"",HHJ=Kataloge!V$1),CONCATENATE($U133,"_","Mietneben- bzw. Betriebsausgaben"),"")</f>
        <v/>
      </c>
      <c r="Z133" s="144" t="str">
        <f>IF(AND($B133&lt;&gt;"",HHJ=Kataloge!W$1),CONCATENATE($U133,"_","Mietneben- bzw. Betriebsausgaben"),"")</f>
        <v/>
      </c>
      <c r="AA133" s="144" t="str">
        <f>IF(AND($B133&lt;&gt;"",HHJ=Kataloge!X$1),CONCATENATE($U133,"_","Mietneben- bzw. Betriebsausgaben"),"")</f>
        <v/>
      </c>
    </row>
    <row r="134" spans="1:27" ht="18" customHeight="1" x14ac:dyDescent="0.2">
      <c r="A134" s="86" t="str">
        <f t="shared" si="69"/>
        <v/>
      </c>
      <c r="B134" s="87" t="str">
        <f>IF(D134=0,"",IF(D134&lt;&gt;"",Kataloge_Import!B133,""))</f>
        <v/>
      </c>
      <c r="C134" s="87" t="str">
        <f t="shared" si="67"/>
        <v/>
      </c>
      <c r="D134" s="156" t="str">
        <f>IFERROR(VLOOKUP(Kataloge_Import!A133,'Nachweis Miete_MNK'!$A$28:$AB$277,23,FALSE),"")</f>
        <v/>
      </c>
      <c r="E134" s="90"/>
      <c r="F134" s="90"/>
      <c r="G134" s="88" t="str">
        <f>IF(D134=0,"",IFERROR(VLOOKUP(Kataloge_Import!A133,'Nachweis Miete_MNK'!$A$28:$AB$277,2,FALSE),""))</f>
        <v/>
      </c>
      <c r="H134" s="88" t="str">
        <f>IF(D134=0,"",IFERROR(VLOOKUP(Kataloge_Import!A133,'Nachweis Miete_MNK'!$A$28:$AB$277,3,FALSE),""))</f>
        <v/>
      </c>
      <c r="I134" s="88" t="str">
        <f>IF(D134=0,"",IFERROR(VLOOKUP(Kataloge_Import!A133,'Nachweis Miete_MNK'!$A$28:$AB$277,4,FALSE),""))</f>
        <v/>
      </c>
      <c r="J134" s="143" t="str">
        <f>IF(D134=0,"",IFERROR(VLOOKUP(Kataloge_Import!A133,'Nachweis Miete_MNK'!$A$28:$AB$277,5,FALSE),""))</f>
        <v/>
      </c>
      <c r="K134" s="143" t="str">
        <f>IF(D134=0,"",IFERROR(VLOOKUP(Kataloge_Import!A133,'Nachweis Miete_MNK'!$A$28:$AB$277,6,FALSE),""))</f>
        <v/>
      </c>
      <c r="L134" s="89" t="str">
        <f>IF(D134=0,"",IFERROR(VLOOKUP(Kataloge_Import!A133,'Nachweis Miete_MNK'!$A$28:$AB$277,9,FALSE),""))</f>
        <v/>
      </c>
      <c r="M134" s="89" t="str">
        <f>IF(D134=0,"",IFERROR(VLOOKUP(Kataloge_Import!A133,'Nachweis Miete_MNK'!$A$28:$AB$277,28,FALSE),""))</f>
        <v/>
      </c>
      <c r="N134" s="145" t="str">
        <f t="shared" ref="N134" si="71">IF(D134=0,"",IF(D134&lt;&gt;"","unbar",""))</f>
        <v/>
      </c>
      <c r="O134" s="143"/>
      <c r="P134" s="89"/>
      <c r="Q134" s="147"/>
      <c r="R134" s="89"/>
      <c r="S134" s="89"/>
      <c r="T134" s="89"/>
      <c r="U134" s="156"/>
      <c r="V134" s="143"/>
      <c r="W134" s="143"/>
      <c r="X134" s="143"/>
      <c r="Y134" s="143"/>
      <c r="Z134" s="143"/>
      <c r="AA134" s="143"/>
    </row>
    <row r="135" spans="1:27" ht="18" customHeight="1" x14ac:dyDescent="0.2">
      <c r="A135" s="137" t="str">
        <f t="shared" si="69"/>
        <v/>
      </c>
      <c r="B135" s="138" t="str">
        <f>IF(D135=0,"",IF(D135&lt;&gt;"",Kataloge_Import!B134,""))</f>
        <v/>
      </c>
      <c r="C135" s="138" t="str">
        <f t="shared" si="67"/>
        <v/>
      </c>
      <c r="D135" s="157" t="str">
        <f>IFERROR(VLOOKUP(Kataloge_Import!A134,'Nachweis Miete_MNK'!$A$28:$AB$277,26,FALSE),"")</f>
        <v/>
      </c>
      <c r="E135" s="90"/>
      <c r="F135" s="90"/>
      <c r="G135" s="140"/>
      <c r="H135" s="140"/>
      <c r="I135" s="140"/>
      <c r="J135" s="144"/>
      <c r="K135" s="144"/>
      <c r="L135" s="139"/>
      <c r="M135" s="139"/>
      <c r="N135" s="146"/>
      <c r="O135" s="144" t="str">
        <f>IF(D135=0,"",IFERROR(VLOOKUP(Kataloge_Import!A134,'Nachweis Miete_MNK'!$A$28:$AB$277,7,FALSE),""))</f>
        <v/>
      </c>
      <c r="P135" s="139" t="str">
        <f>IF(D135=0,"",IFERROR(VLOOKUP(Kataloge_Import!A134,'Nachweis Miete_MNK'!$A$28:$AB$277,14,FALSE),""))</f>
        <v/>
      </c>
      <c r="Q135" s="148" t="str">
        <f>IF(D135=0,"",IFERROR(VLOOKUP(Kataloge_Import!A134,'Nachweis Miete_MNK'!$A$28:$AB$277,8,FALSE),""))</f>
        <v/>
      </c>
      <c r="R135" s="139" t="str">
        <f>IF(D135=0,"",IFERROR(VLOOKUP(Kataloge_Import!A134,'Nachweis Miete_MNK'!$A$28:$AB$277,27,FALSE),""))</f>
        <v/>
      </c>
      <c r="S135" s="139" t="str">
        <f>IF(D135=0,"",IFERROR(VLOOKUP(Kataloge_Import!A134,'Nachweis Miete_MNK'!$A$28:$AB$277,18,FALSE),""))</f>
        <v/>
      </c>
      <c r="T135" s="139" t="str">
        <f>IF(D135=0,"",IFERROR(VLOOKUP(Kataloge_Import!A134,'Nachweis Miete_MNK'!$A$28:$AB$277,20,FALSE),""))</f>
        <v/>
      </c>
      <c r="U135" s="157" t="str">
        <f>IF(D135=0,"",IFERROR(VLOOKUP(Kataloge_Import!A134,'Nachweis Miete_MNK'!$A$28:$AB$277,25,FALSE),""))</f>
        <v/>
      </c>
      <c r="V135" s="144" t="str">
        <f>IF(AND($B135&lt;&gt;"",HHJ=Kataloge!S$1),CONCATENATE($U135,"_","Mietneben- bzw. Betriebsausgaben"),"")</f>
        <v/>
      </c>
      <c r="W135" s="144" t="str">
        <f>IF(AND($B135&lt;&gt;"",HHJ=Kataloge!T$1),CONCATENATE($U135,"_","Mietneben- bzw. Betriebsausgaben"),"")</f>
        <v/>
      </c>
      <c r="X135" s="144" t="str">
        <f>IF(AND($B135&lt;&gt;"",HHJ=Kataloge!U$1),CONCATENATE($U135,"_","Mietneben- bzw. Betriebsausgaben"),"")</f>
        <v/>
      </c>
      <c r="Y135" s="144" t="str">
        <f>IF(AND($B135&lt;&gt;"",HHJ=Kataloge!V$1),CONCATENATE($U135,"_","Mietneben- bzw. Betriebsausgaben"),"")</f>
        <v/>
      </c>
      <c r="Z135" s="144" t="str">
        <f>IF(AND($B135&lt;&gt;"",HHJ=Kataloge!W$1),CONCATENATE($U135,"_","Mietneben- bzw. Betriebsausgaben"),"")</f>
        <v/>
      </c>
      <c r="AA135" s="144" t="str">
        <f>IF(AND($B135&lt;&gt;"",HHJ=Kataloge!X$1),CONCATENATE($U135,"_","Mietneben- bzw. Betriebsausgaben"),"")</f>
        <v/>
      </c>
    </row>
    <row r="136" spans="1:27" ht="18" customHeight="1" x14ac:dyDescent="0.2">
      <c r="A136" s="86" t="str">
        <f t="shared" si="69"/>
        <v/>
      </c>
      <c r="B136" s="87" t="str">
        <f>IF(D136=0,"",IF(D136&lt;&gt;"",Kataloge_Import!B135,""))</f>
        <v/>
      </c>
      <c r="C136" s="87" t="str">
        <f t="shared" si="67"/>
        <v/>
      </c>
      <c r="D136" s="156" t="str">
        <f>IFERROR(VLOOKUP(Kataloge_Import!A135,'Nachweis Miete_MNK'!$A$28:$AB$277,23,FALSE),"")</f>
        <v/>
      </c>
      <c r="E136" s="90"/>
      <c r="F136" s="90"/>
      <c r="G136" s="88" t="str">
        <f>IF(D136=0,"",IFERROR(VLOOKUP(Kataloge_Import!A135,'Nachweis Miete_MNK'!$A$28:$AB$277,2,FALSE),""))</f>
        <v/>
      </c>
      <c r="H136" s="88" t="str">
        <f>IF(D136=0,"",IFERROR(VLOOKUP(Kataloge_Import!A135,'Nachweis Miete_MNK'!$A$28:$AB$277,3,FALSE),""))</f>
        <v/>
      </c>
      <c r="I136" s="88" t="str">
        <f>IF(D136=0,"",IFERROR(VLOOKUP(Kataloge_Import!A135,'Nachweis Miete_MNK'!$A$28:$AB$277,4,FALSE),""))</f>
        <v/>
      </c>
      <c r="J136" s="143" t="str">
        <f>IF(D136=0,"",IFERROR(VLOOKUP(Kataloge_Import!A135,'Nachweis Miete_MNK'!$A$28:$AB$277,5,FALSE),""))</f>
        <v/>
      </c>
      <c r="K136" s="143" t="str">
        <f>IF(D136=0,"",IFERROR(VLOOKUP(Kataloge_Import!A135,'Nachweis Miete_MNK'!$A$28:$AB$277,6,FALSE),""))</f>
        <v/>
      </c>
      <c r="L136" s="89" t="str">
        <f>IF(D136=0,"",IFERROR(VLOOKUP(Kataloge_Import!A135,'Nachweis Miete_MNK'!$A$28:$AB$277,9,FALSE),""))</f>
        <v/>
      </c>
      <c r="M136" s="89" t="str">
        <f>IF(D136=0,"",IFERROR(VLOOKUP(Kataloge_Import!A135,'Nachweis Miete_MNK'!$A$28:$AB$277,28,FALSE),""))</f>
        <v/>
      </c>
      <c r="N136" s="145" t="str">
        <f t="shared" ref="N136" si="72">IF(D136=0,"",IF(D136&lt;&gt;"","unbar",""))</f>
        <v/>
      </c>
      <c r="O136" s="143"/>
      <c r="P136" s="89"/>
      <c r="Q136" s="147"/>
      <c r="R136" s="89"/>
      <c r="S136" s="89"/>
      <c r="T136" s="89"/>
      <c r="U136" s="156"/>
      <c r="V136" s="143"/>
      <c r="W136" s="143"/>
      <c r="X136" s="143"/>
      <c r="Y136" s="143"/>
      <c r="Z136" s="143"/>
      <c r="AA136" s="143"/>
    </row>
    <row r="137" spans="1:27" ht="18" customHeight="1" x14ac:dyDescent="0.2">
      <c r="A137" s="137" t="str">
        <f t="shared" si="69"/>
        <v/>
      </c>
      <c r="B137" s="138" t="str">
        <f>IF(D137=0,"",IF(D137&lt;&gt;"",Kataloge_Import!B136,""))</f>
        <v/>
      </c>
      <c r="C137" s="138" t="str">
        <f t="shared" si="67"/>
        <v/>
      </c>
      <c r="D137" s="157" t="str">
        <f>IFERROR(VLOOKUP(Kataloge_Import!A136,'Nachweis Miete_MNK'!$A$28:$AB$277,26,FALSE),"")</f>
        <v/>
      </c>
      <c r="E137" s="90"/>
      <c r="F137" s="90"/>
      <c r="G137" s="140"/>
      <c r="H137" s="140"/>
      <c r="I137" s="140"/>
      <c r="J137" s="144"/>
      <c r="K137" s="144"/>
      <c r="L137" s="139"/>
      <c r="M137" s="139"/>
      <c r="N137" s="146"/>
      <c r="O137" s="144" t="str">
        <f>IF(D137=0,"",IFERROR(VLOOKUP(Kataloge_Import!A136,'Nachweis Miete_MNK'!$A$28:$AB$277,7,FALSE),""))</f>
        <v/>
      </c>
      <c r="P137" s="139" t="str">
        <f>IF(D137=0,"",IFERROR(VLOOKUP(Kataloge_Import!A136,'Nachweis Miete_MNK'!$A$28:$AB$277,14,FALSE),""))</f>
        <v/>
      </c>
      <c r="Q137" s="148" t="str">
        <f>IF(D137=0,"",IFERROR(VLOOKUP(Kataloge_Import!A136,'Nachweis Miete_MNK'!$A$28:$AB$277,8,FALSE),""))</f>
        <v/>
      </c>
      <c r="R137" s="139" t="str">
        <f>IF(D137=0,"",IFERROR(VLOOKUP(Kataloge_Import!A136,'Nachweis Miete_MNK'!$A$28:$AB$277,27,FALSE),""))</f>
        <v/>
      </c>
      <c r="S137" s="139" t="str">
        <f>IF(D137=0,"",IFERROR(VLOOKUP(Kataloge_Import!A136,'Nachweis Miete_MNK'!$A$28:$AB$277,18,FALSE),""))</f>
        <v/>
      </c>
      <c r="T137" s="139" t="str">
        <f>IF(D137=0,"",IFERROR(VLOOKUP(Kataloge_Import!A136,'Nachweis Miete_MNK'!$A$28:$AB$277,20,FALSE),""))</f>
        <v/>
      </c>
      <c r="U137" s="157" t="str">
        <f>IF(D137=0,"",IFERROR(VLOOKUP(Kataloge_Import!A136,'Nachweis Miete_MNK'!$A$28:$AB$277,25,FALSE),""))</f>
        <v/>
      </c>
      <c r="V137" s="144" t="str">
        <f>IF(AND($B137&lt;&gt;"",HHJ=Kataloge!S$1),CONCATENATE($U137,"_","Mietneben- bzw. Betriebsausgaben"),"")</f>
        <v/>
      </c>
      <c r="W137" s="144" t="str">
        <f>IF(AND($B137&lt;&gt;"",HHJ=Kataloge!T$1),CONCATENATE($U137,"_","Mietneben- bzw. Betriebsausgaben"),"")</f>
        <v/>
      </c>
      <c r="X137" s="144" t="str">
        <f>IF(AND($B137&lt;&gt;"",HHJ=Kataloge!U$1),CONCATENATE($U137,"_","Mietneben- bzw. Betriebsausgaben"),"")</f>
        <v/>
      </c>
      <c r="Y137" s="144" t="str">
        <f>IF(AND($B137&lt;&gt;"",HHJ=Kataloge!V$1),CONCATENATE($U137,"_","Mietneben- bzw. Betriebsausgaben"),"")</f>
        <v/>
      </c>
      <c r="Z137" s="144" t="str">
        <f>IF(AND($B137&lt;&gt;"",HHJ=Kataloge!W$1),CONCATENATE($U137,"_","Mietneben- bzw. Betriebsausgaben"),"")</f>
        <v/>
      </c>
      <c r="AA137" s="144" t="str">
        <f>IF(AND($B137&lt;&gt;"",HHJ=Kataloge!X$1),CONCATENATE($U137,"_","Mietneben- bzw. Betriebsausgaben"),"")</f>
        <v/>
      </c>
    </row>
    <row r="138" spans="1:27" ht="18" customHeight="1" x14ac:dyDescent="0.2">
      <c r="A138" s="86" t="str">
        <f t="shared" si="69"/>
        <v/>
      </c>
      <c r="B138" s="87" t="str">
        <f>IF(D138=0,"",IF(D138&lt;&gt;"",Kataloge_Import!B137,""))</f>
        <v/>
      </c>
      <c r="C138" s="87" t="str">
        <f t="shared" si="67"/>
        <v/>
      </c>
      <c r="D138" s="156" t="str">
        <f>IFERROR(VLOOKUP(Kataloge_Import!A137,'Nachweis Miete_MNK'!$A$28:$AB$277,23,FALSE),"")</f>
        <v/>
      </c>
      <c r="E138" s="90"/>
      <c r="F138" s="90"/>
      <c r="G138" s="88" t="str">
        <f>IF(D138=0,"",IFERROR(VLOOKUP(Kataloge_Import!A137,'Nachweis Miete_MNK'!$A$28:$AB$277,2,FALSE),""))</f>
        <v/>
      </c>
      <c r="H138" s="88" t="str">
        <f>IF(D138=0,"",IFERROR(VLOOKUP(Kataloge_Import!A137,'Nachweis Miete_MNK'!$A$28:$AB$277,3,FALSE),""))</f>
        <v/>
      </c>
      <c r="I138" s="88" t="str">
        <f>IF(D138=0,"",IFERROR(VLOOKUP(Kataloge_Import!A137,'Nachweis Miete_MNK'!$A$28:$AB$277,4,FALSE),""))</f>
        <v/>
      </c>
      <c r="J138" s="143" t="str">
        <f>IF(D138=0,"",IFERROR(VLOOKUP(Kataloge_Import!A137,'Nachweis Miete_MNK'!$A$28:$AB$277,5,FALSE),""))</f>
        <v/>
      </c>
      <c r="K138" s="143" t="str">
        <f>IF(D138=0,"",IFERROR(VLOOKUP(Kataloge_Import!A137,'Nachweis Miete_MNK'!$A$28:$AB$277,6,FALSE),""))</f>
        <v/>
      </c>
      <c r="L138" s="89" t="str">
        <f>IF(D138=0,"",IFERROR(VLOOKUP(Kataloge_Import!A137,'Nachweis Miete_MNK'!$A$28:$AB$277,9,FALSE),""))</f>
        <v/>
      </c>
      <c r="M138" s="89" t="str">
        <f>IF(D138=0,"",IFERROR(VLOOKUP(Kataloge_Import!A137,'Nachweis Miete_MNK'!$A$28:$AB$277,28,FALSE),""))</f>
        <v/>
      </c>
      <c r="N138" s="145" t="str">
        <f t="shared" ref="N138" si="73">IF(D138=0,"",IF(D138&lt;&gt;"","unbar",""))</f>
        <v/>
      </c>
      <c r="O138" s="143"/>
      <c r="P138" s="89"/>
      <c r="Q138" s="147"/>
      <c r="R138" s="89"/>
      <c r="S138" s="89"/>
      <c r="T138" s="89"/>
      <c r="U138" s="156"/>
      <c r="V138" s="143"/>
      <c r="W138" s="143"/>
      <c r="X138" s="143"/>
      <c r="Y138" s="143"/>
      <c r="Z138" s="143"/>
      <c r="AA138" s="143"/>
    </row>
    <row r="139" spans="1:27" ht="18" customHeight="1" x14ac:dyDescent="0.2">
      <c r="A139" s="137" t="str">
        <f t="shared" si="69"/>
        <v/>
      </c>
      <c r="B139" s="138" t="str">
        <f>IF(D139=0,"",IF(D139&lt;&gt;"",Kataloge_Import!B138,""))</f>
        <v/>
      </c>
      <c r="C139" s="138" t="str">
        <f t="shared" si="67"/>
        <v/>
      </c>
      <c r="D139" s="157" t="str">
        <f>IFERROR(VLOOKUP(Kataloge_Import!A138,'Nachweis Miete_MNK'!$A$28:$AB$277,26,FALSE),"")</f>
        <v/>
      </c>
      <c r="E139" s="90"/>
      <c r="F139" s="90"/>
      <c r="G139" s="140"/>
      <c r="H139" s="140"/>
      <c r="I139" s="140"/>
      <c r="J139" s="144"/>
      <c r="K139" s="144"/>
      <c r="L139" s="139"/>
      <c r="M139" s="139"/>
      <c r="N139" s="146"/>
      <c r="O139" s="144" t="str">
        <f>IF(D139=0,"",IFERROR(VLOOKUP(Kataloge_Import!A138,'Nachweis Miete_MNK'!$A$28:$AB$277,7,FALSE),""))</f>
        <v/>
      </c>
      <c r="P139" s="139" t="str">
        <f>IF(D139=0,"",IFERROR(VLOOKUP(Kataloge_Import!A138,'Nachweis Miete_MNK'!$A$28:$AB$277,14,FALSE),""))</f>
        <v/>
      </c>
      <c r="Q139" s="148" t="str">
        <f>IF(D139=0,"",IFERROR(VLOOKUP(Kataloge_Import!A138,'Nachweis Miete_MNK'!$A$28:$AB$277,8,FALSE),""))</f>
        <v/>
      </c>
      <c r="R139" s="139" t="str">
        <f>IF(D139=0,"",IFERROR(VLOOKUP(Kataloge_Import!A138,'Nachweis Miete_MNK'!$A$28:$AB$277,27,FALSE),""))</f>
        <v/>
      </c>
      <c r="S139" s="139" t="str">
        <f>IF(D139=0,"",IFERROR(VLOOKUP(Kataloge_Import!A138,'Nachweis Miete_MNK'!$A$28:$AB$277,18,FALSE),""))</f>
        <v/>
      </c>
      <c r="T139" s="139" t="str">
        <f>IF(D139=0,"",IFERROR(VLOOKUP(Kataloge_Import!A138,'Nachweis Miete_MNK'!$A$28:$AB$277,20,FALSE),""))</f>
        <v/>
      </c>
      <c r="U139" s="157" t="str">
        <f>IF(D139=0,"",IFERROR(VLOOKUP(Kataloge_Import!A138,'Nachweis Miete_MNK'!$A$28:$AB$277,25,FALSE),""))</f>
        <v/>
      </c>
      <c r="V139" s="144" t="str">
        <f>IF(AND($B139&lt;&gt;"",HHJ=Kataloge!S$1),CONCATENATE($U139,"_","Mietneben- bzw. Betriebsausgaben"),"")</f>
        <v/>
      </c>
      <c r="W139" s="144" t="str">
        <f>IF(AND($B139&lt;&gt;"",HHJ=Kataloge!T$1),CONCATENATE($U139,"_","Mietneben- bzw. Betriebsausgaben"),"")</f>
        <v/>
      </c>
      <c r="X139" s="144" t="str">
        <f>IF(AND($B139&lt;&gt;"",HHJ=Kataloge!U$1),CONCATENATE($U139,"_","Mietneben- bzw. Betriebsausgaben"),"")</f>
        <v/>
      </c>
      <c r="Y139" s="144" t="str">
        <f>IF(AND($B139&lt;&gt;"",HHJ=Kataloge!V$1),CONCATENATE($U139,"_","Mietneben- bzw. Betriebsausgaben"),"")</f>
        <v/>
      </c>
      <c r="Z139" s="144" t="str">
        <f>IF(AND($B139&lt;&gt;"",HHJ=Kataloge!W$1),CONCATENATE($U139,"_","Mietneben- bzw. Betriebsausgaben"),"")</f>
        <v/>
      </c>
      <c r="AA139" s="144" t="str">
        <f>IF(AND($B139&lt;&gt;"",HHJ=Kataloge!X$1),CONCATENATE($U139,"_","Mietneben- bzw. Betriebsausgaben"),"")</f>
        <v/>
      </c>
    </row>
    <row r="140" spans="1:27" ht="18" customHeight="1" x14ac:dyDescent="0.2">
      <c r="A140" s="86" t="str">
        <f t="shared" si="69"/>
        <v/>
      </c>
      <c r="B140" s="87" t="str">
        <f>IF(D140=0,"",IF(D140&lt;&gt;"",Kataloge_Import!B139,""))</f>
        <v/>
      </c>
      <c r="C140" s="87" t="str">
        <f t="shared" si="67"/>
        <v/>
      </c>
      <c r="D140" s="156" t="str">
        <f>IFERROR(VLOOKUP(Kataloge_Import!A139,'Nachweis Miete_MNK'!$A$28:$AB$277,23,FALSE),"")</f>
        <v/>
      </c>
      <c r="E140" s="90"/>
      <c r="F140" s="90"/>
      <c r="G140" s="88" t="str">
        <f>IF(D140=0,"",IFERROR(VLOOKUP(Kataloge_Import!A139,'Nachweis Miete_MNK'!$A$28:$AB$277,2,FALSE),""))</f>
        <v/>
      </c>
      <c r="H140" s="88" t="str">
        <f>IF(D140=0,"",IFERROR(VLOOKUP(Kataloge_Import!A139,'Nachweis Miete_MNK'!$A$28:$AB$277,3,FALSE),""))</f>
        <v/>
      </c>
      <c r="I140" s="88" t="str">
        <f>IF(D140=0,"",IFERROR(VLOOKUP(Kataloge_Import!A139,'Nachweis Miete_MNK'!$A$28:$AB$277,4,FALSE),""))</f>
        <v/>
      </c>
      <c r="J140" s="143" t="str">
        <f>IF(D140=0,"",IFERROR(VLOOKUP(Kataloge_Import!A139,'Nachweis Miete_MNK'!$A$28:$AB$277,5,FALSE),""))</f>
        <v/>
      </c>
      <c r="K140" s="143" t="str">
        <f>IF(D140=0,"",IFERROR(VLOOKUP(Kataloge_Import!A139,'Nachweis Miete_MNK'!$A$28:$AB$277,6,FALSE),""))</f>
        <v/>
      </c>
      <c r="L140" s="89" t="str">
        <f>IF(D140=0,"",IFERROR(VLOOKUP(Kataloge_Import!A139,'Nachweis Miete_MNK'!$A$28:$AB$277,9,FALSE),""))</f>
        <v/>
      </c>
      <c r="M140" s="89" t="str">
        <f>IF(D140=0,"",IFERROR(VLOOKUP(Kataloge_Import!A139,'Nachweis Miete_MNK'!$A$28:$AB$277,28,FALSE),""))</f>
        <v/>
      </c>
      <c r="N140" s="145" t="str">
        <f t="shared" ref="N140" si="74">IF(D140=0,"",IF(D140&lt;&gt;"","unbar",""))</f>
        <v/>
      </c>
      <c r="O140" s="143"/>
      <c r="P140" s="89"/>
      <c r="Q140" s="147"/>
      <c r="R140" s="89"/>
      <c r="S140" s="89"/>
      <c r="T140" s="89"/>
      <c r="U140" s="156"/>
      <c r="V140" s="143"/>
      <c r="W140" s="143"/>
      <c r="X140" s="143"/>
      <c r="Y140" s="143"/>
      <c r="Z140" s="143"/>
      <c r="AA140" s="143"/>
    </row>
    <row r="141" spans="1:27" ht="18" customHeight="1" x14ac:dyDescent="0.2">
      <c r="A141" s="137" t="str">
        <f t="shared" si="69"/>
        <v/>
      </c>
      <c r="B141" s="138" t="str">
        <f>IF(D141=0,"",IF(D141&lt;&gt;"",Kataloge_Import!B140,""))</f>
        <v/>
      </c>
      <c r="C141" s="138" t="str">
        <f t="shared" si="67"/>
        <v/>
      </c>
      <c r="D141" s="157" t="str">
        <f>IFERROR(VLOOKUP(Kataloge_Import!A140,'Nachweis Miete_MNK'!$A$28:$AB$277,26,FALSE),"")</f>
        <v/>
      </c>
      <c r="E141" s="90"/>
      <c r="F141" s="90"/>
      <c r="G141" s="140"/>
      <c r="H141" s="140"/>
      <c r="I141" s="140"/>
      <c r="J141" s="144"/>
      <c r="K141" s="144"/>
      <c r="L141" s="139"/>
      <c r="M141" s="139"/>
      <c r="N141" s="146"/>
      <c r="O141" s="144" t="str">
        <f>IF(D141=0,"",IFERROR(VLOOKUP(Kataloge_Import!A140,'Nachweis Miete_MNK'!$A$28:$AB$277,7,FALSE),""))</f>
        <v/>
      </c>
      <c r="P141" s="139" t="str">
        <f>IF(D141=0,"",IFERROR(VLOOKUP(Kataloge_Import!A140,'Nachweis Miete_MNK'!$A$28:$AB$277,14,FALSE),""))</f>
        <v/>
      </c>
      <c r="Q141" s="148" t="str">
        <f>IF(D141=0,"",IFERROR(VLOOKUP(Kataloge_Import!A140,'Nachweis Miete_MNK'!$A$28:$AB$277,8,FALSE),""))</f>
        <v/>
      </c>
      <c r="R141" s="139" t="str">
        <f>IF(D141=0,"",IFERROR(VLOOKUP(Kataloge_Import!A140,'Nachweis Miete_MNK'!$A$28:$AB$277,27,FALSE),""))</f>
        <v/>
      </c>
      <c r="S141" s="139" t="str">
        <f>IF(D141=0,"",IFERROR(VLOOKUP(Kataloge_Import!A140,'Nachweis Miete_MNK'!$A$28:$AB$277,18,FALSE),""))</f>
        <v/>
      </c>
      <c r="T141" s="139" t="str">
        <f>IF(D141=0,"",IFERROR(VLOOKUP(Kataloge_Import!A140,'Nachweis Miete_MNK'!$A$28:$AB$277,20,FALSE),""))</f>
        <v/>
      </c>
      <c r="U141" s="157" t="str">
        <f>IF(D141=0,"",IFERROR(VLOOKUP(Kataloge_Import!A140,'Nachweis Miete_MNK'!$A$28:$AB$277,25,FALSE),""))</f>
        <v/>
      </c>
      <c r="V141" s="144" t="str">
        <f>IF(AND($B141&lt;&gt;"",HHJ=Kataloge!S$1),CONCATENATE($U141,"_","Mietneben- bzw. Betriebsausgaben"),"")</f>
        <v/>
      </c>
      <c r="W141" s="144" t="str">
        <f>IF(AND($B141&lt;&gt;"",HHJ=Kataloge!T$1),CONCATENATE($U141,"_","Mietneben- bzw. Betriebsausgaben"),"")</f>
        <v/>
      </c>
      <c r="X141" s="144" t="str">
        <f>IF(AND($B141&lt;&gt;"",HHJ=Kataloge!U$1),CONCATENATE($U141,"_","Mietneben- bzw. Betriebsausgaben"),"")</f>
        <v/>
      </c>
      <c r="Y141" s="144" t="str">
        <f>IF(AND($B141&lt;&gt;"",HHJ=Kataloge!V$1),CONCATENATE($U141,"_","Mietneben- bzw. Betriebsausgaben"),"")</f>
        <v/>
      </c>
      <c r="Z141" s="144" t="str">
        <f>IF(AND($B141&lt;&gt;"",HHJ=Kataloge!W$1),CONCATENATE($U141,"_","Mietneben- bzw. Betriebsausgaben"),"")</f>
        <v/>
      </c>
      <c r="AA141" s="144" t="str">
        <f>IF(AND($B141&lt;&gt;"",HHJ=Kataloge!X$1),CONCATENATE($U141,"_","Mietneben- bzw. Betriebsausgaben"),"")</f>
        <v/>
      </c>
    </row>
    <row r="142" spans="1:27" ht="18" customHeight="1" x14ac:dyDescent="0.2">
      <c r="A142" s="86" t="str">
        <f t="shared" si="69"/>
        <v/>
      </c>
      <c r="B142" s="87" t="str">
        <f>IF(D142=0,"",IF(D142&lt;&gt;"",Kataloge_Import!B141,""))</f>
        <v/>
      </c>
      <c r="C142" s="87" t="str">
        <f t="shared" si="67"/>
        <v/>
      </c>
      <c r="D142" s="156" t="str">
        <f>IFERROR(VLOOKUP(Kataloge_Import!A141,'Nachweis Miete_MNK'!$A$28:$AB$277,23,FALSE),"")</f>
        <v/>
      </c>
      <c r="E142" s="90"/>
      <c r="F142" s="90"/>
      <c r="G142" s="88" t="str">
        <f>IF(D142=0,"",IFERROR(VLOOKUP(Kataloge_Import!A141,'Nachweis Miete_MNK'!$A$28:$AB$277,2,FALSE),""))</f>
        <v/>
      </c>
      <c r="H142" s="88" t="str">
        <f>IF(D142=0,"",IFERROR(VLOOKUP(Kataloge_Import!A141,'Nachweis Miete_MNK'!$A$28:$AB$277,3,FALSE),""))</f>
        <v/>
      </c>
      <c r="I142" s="88" t="str">
        <f>IF(D142=0,"",IFERROR(VLOOKUP(Kataloge_Import!A141,'Nachweis Miete_MNK'!$A$28:$AB$277,4,FALSE),""))</f>
        <v/>
      </c>
      <c r="J142" s="143" t="str">
        <f>IF(D142=0,"",IFERROR(VLOOKUP(Kataloge_Import!A141,'Nachweis Miete_MNK'!$A$28:$AB$277,5,FALSE),""))</f>
        <v/>
      </c>
      <c r="K142" s="143" t="str">
        <f>IF(D142=0,"",IFERROR(VLOOKUP(Kataloge_Import!A141,'Nachweis Miete_MNK'!$A$28:$AB$277,6,FALSE),""))</f>
        <v/>
      </c>
      <c r="L142" s="89" t="str">
        <f>IF(D142=0,"",IFERROR(VLOOKUP(Kataloge_Import!A141,'Nachweis Miete_MNK'!$A$28:$AB$277,9,FALSE),""))</f>
        <v/>
      </c>
      <c r="M142" s="89" t="str">
        <f>IF(D142=0,"",IFERROR(VLOOKUP(Kataloge_Import!A141,'Nachweis Miete_MNK'!$A$28:$AB$277,28,FALSE),""))</f>
        <v/>
      </c>
      <c r="N142" s="145" t="str">
        <f t="shared" ref="N142" si="75">IF(D142=0,"",IF(D142&lt;&gt;"","unbar",""))</f>
        <v/>
      </c>
      <c r="O142" s="143"/>
      <c r="P142" s="89"/>
      <c r="Q142" s="147"/>
      <c r="R142" s="89"/>
      <c r="S142" s="89"/>
      <c r="T142" s="89"/>
      <c r="U142" s="156"/>
      <c r="V142" s="143"/>
      <c r="W142" s="143"/>
      <c r="X142" s="143"/>
      <c r="Y142" s="143"/>
      <c r="Z142" s="143"/>
      <c r="AA142" s="143"/>
    </row>
    <row r="143" spans="1:27" ht="18" customHeight="1" x14ac:dyDescent="0.2">
      <c r="A143" s="137" t="str">
        <f t="shared" si="69"/>
        <v/>
      </c>
      <c r="B143" s="138" t="str">
        <f>IF(D143=0,"",IF(D143&lt;&gt;"",Kataloge_Import!B142,""))</f>
        <v/>
      </c>
      <c r="C143" s="138" t="str">
        <f t="shared" si="67"/>
        <v/>
      </c>
      <c r="D143" s="157" t="str">
        <f>IFERROR(VLOOKUP(Kataloge_Import!A142,'Nachweis Miete_MNK'!$A$28:$AB$277,26,FALSE),"")</f>
        <v/>
      </c>
      <c r="E143" s="90"/>
      <c r="F143" s="90"/>
      <c r="G143" s="140"/>
      <c r="H143" s="140"/>
      <c r="I143" s="140"/>
      <c r="J143" s="144"/>
      <c r="K143" s="144"/>
      <c r="L143" s="139"/>
      <c r="M143" s="139"/>
      <c r="N143" s="146"/>
      <c r="O143" s="144" t="str">
        <f>IF(D143=0,"",IFERROR(VLOOKUP(Kataloge_Import!A142,'Nachweis Miete_MNK'!$A$28:$AB$277,7,FALSE),""))</f>
        <v/>
      </c>
      <c r="P143" s="139" t="str">
        <f>IF(D143=0,"",IFERROR(VLOOKUP(Kataloge_Import!A142,'Nachweis Miete_MNK'!$A$28:$AB$277,14,FALSE),""))</f>
        <v/>
      </c>
      <c r="Q143" s="148" t="str">
        <f>IF(D143=0,"",IFERROR(VLOOKUP(Kataloge_Import!A142,'Nachweis Miete_MNK'!$A$28:$AB$277,8,FALSE),""))</f>
        <v/>
      </c>
      <c r="R143" s="139" t="str">
        <f>IF(D143=0,"",IFERROR(VLOOKUP(Kataloge_Import!A142,'Nachweis Miete_MNK'!$A$28:$AB$277,27,FALSE),""))</f>
        <v/>
      </c>
      <c r="S143" s="139" t="str">
        <f>IF(D143=0,"",IFERROR(VLOOKUP(Kataloge_Import!A142,'Nachweis Miete_MNK'!$A$28:$AB$277,18,FALSE),""))</f>
        <v/>
      </c>
      <c r="T143" s="139" t="str">
        <f>IF(D143=0,"",IFERROR(VLOOKUP(Kataloge_Import!A142,'Nachweis Miete_MNK'!$A$28:$AB$277,20,FALSE),""))</f>
        <v/>
      </c>
      <c r="U143" s="157" t="str">
        <f>IF(D143=0,"",IFERROR(VLOOKUP(Kataloge_Import!A142,'Nachweis Miete_MNK'!$A$28:$AB$277,25,FALSE),""))</f>
        <v/>
      </c>
      <c r="V143" s="144" t="str">
        <f>IF(AND($B143&lt;&gt;"",HHJ=Kataloge!S$1),CONCATENATE($U143,"_","Mietneben- bzw. Betriebsausgaben"),"")</f>
        <v/>
      </c>
      <c r="W143" s="144" t="str">
        <f>IF(AND($B143&lt;&gt;"",HHJ=Kataloge!T$1),CONCATENATE($U143,"_","Mietneben- bzw. Betriebsausgaben"),"")</f>
        <v/>
      </c>
      <c r="X143" s="144" t="str">
        <f>IF(AND($B143&lt;&gt;"",HHJ=Kataloge!U$1),CONCATENATE($U143,"_","Mietneben- bzw. Betriebsausgaben"),"")</f>
        <v/>
      </c>
      <c r="Y143" s="144" t="str">
        <f>IF(AND($B143&lt;&gt;"",HHJ=Kataloge!V$1),CONCATENATE($U143,"_","Mietneben- bzw. Betriebsausgaben"),"")</f>
        <v/>
      </c>
      <c r="Z143" s="144" t="str">
        <f>IF(AND($B143&lt;&gt;"",HHJ=Kataloge!W$1),CONCATENATE($U143,"_","Mietneben- bzw. Betriebsausgaben"),"")</f>
        <v/>
      </c>
      <c r="AA143" s="144" t="str">
        <f>IF(AND($B143&lt;&gt;"",HHJ=Kataloge!X$1),CONCATENATE($U143,"_","Mietneben- bzw. Betriebsausgaben"),"")</f>
        <v/>
      </c>
    </row>
    <row r="144" spans="1:27" ht="18" customHeight="1" x14ac:dyDescent="0.2">
      <c r="A144" s="86" t="str">
        <f t="shared" si="69"/>
        <v/>
      </c>
      <c r="B144" s="87" t="str">
        <f>IF(D144=0,"",IF(D144&lt;&gt;"",Kataloge_Import!B143,""))</f>
        <v/>
      </c>
      <c r="C144" s="87" t="str">
        <f t="shared" si="67"/>
        <v/>
      </c>
      <c r="D144" s="156" t="str">
        <f>IFERROR(VLOOKUP(Kataloge_Import!A143,'Nachweis Miete_MNK'!$A$28:$AB$277,23,FALSE),"")</f>
        <v/>
      </c>
      <c r="E144" s="90"/>
      <c r="F144" s="90"/>
      <c r="G144" s="88" t="str">
        <f>IF(D144=0,"",IFERROR(VLOOKUP(Kataloge_Import!A143,'Nachweis Miete_MNK'!$A$28:$AB$277,2,FALSE),""))</f>
        <v/>
      </c>
      <c r="H144" s="88" t="str">
        <f>IF(D144=0,"",IFERROR(VLOOKUP(Kataloge_Import!A143,'Nachweis Miete_MNK'!$A$28:$AB$277,3,FALSE),""))</f>
        <v/>
      </c>
      <c r="I144" s="88" t="str">
        <f>IF(D144=0,"",IFERROR(VLOOKUP(Kataloge_Import!A143,'Nachweis Miete_MNK'!$A$28:$AB$277,4,FALSE),""))</f>
        <v/>
      </c>
      <c r="J144" s="143" t="str">
        <f>IF(D144=0,"",IFERROR(VLOOKUP(Kataloge_Import!A143,'Nachweis Miete_MNK'!$A$28:$AB$277,5,FALSE),""))</f>
        <v/>
      </c>
      <c r="K144" s="143" t="str">
        <f>IF(D144=0,"",IFERROR(VLOOKUP(Kataloge_Import!A143,'Nachweis Miete_MNK'!$A$28:$AB$277,6,FALSE),""))</f>
        <v/>
      </c>
      <c r="L144" s="89" t="str">
        <f>IF(D144=0,"",IFERROR(VLOOKUP(Kataloge_Import!A143,'Nachweis Miete_MNK'!$A$28:$AB$277,9,FALSE),""))</f>
        <v/>
      </c>
      <c r="M144" s="89" t="str">
        <f>IF(D144=0,"",IFERROR(VLOOKUP(Kataloge_Import!A143,'Nachweis Miete_MNK'!$A$28:$AB$277,28,FALSE),""))</f>
        <v/>
      </c>
      <c r="N144" s="145" t="str">
        <f t="shared" ref="N144" si="76">IF(D144=0,"",IF(D144&lt;&gt;"","unbar",""))</f>
        <v/>
      </c>
      <c r="O144" s="143"/>
      <c r="P144" s="89"/>
      <c r="Q144" s="147"/>
      <c r="R144" s="89"/>
      <c r="S144" s="89"/>
      <c r="T144" s="89"/>
      <c r="U144" s="156"/>
      <c r="V144" s="143"/>
      <c r="W144" s="143"/>
      <c r="X144" s="143"/>
      <c r="Y144" s="143"/>
      <c r="Z144" s="143"/>
      <c r="AA144" s="143"/>
    </row>
    <row r="145" spans="1:27" ht="18" customHeight="1" x14ac:dyDescent="0.2">
      <c r="A145" s="137" t="str">
        <f t="shared" si="69"/>
        <v/>
      </c>
      <c r="B145" s="138" t="str">
        <f>IF(D145=0,"",IF(D145&lt;&gt;"",Kataloge_Import!B144,""))</f>
        <v/>
      </c>
      <c r="C145" s="138" t="str">
        <f t="shared" si="67"/>
        <v/>
      </c>
      <c r="D145" s="157" t="str">
        <f>IFERROR(VLOOKUP(Kataloge_Import!A144,'Nachweis Miete_MNK'!$A$28:$AB$277,26,FALSE),"")</f>
        <v/>
      </c>
      <c r="E145" s="90"/>
      <c r="F145" s="90"/>
      <c r="G145" s="140"/>
      <c r="H145" s="140"/>
      <c r="I145" s="140"/>
      <c r="J145" s="144"/>
      <c r="K145" s="144"/>
      <c r="L145" s="139"/>
      <c r="M145" s="139"/>
      <c r="N145" s="146"/>
      <c r="O145" s="144" t="str">
        <f>IF(D145=0,"",IFERROR(VLOOKUP(Kataloge_Import!A144,'Nachweis Miete_MNK'!$A$28:$AB$277,7,FALSE),""))</f>
        <v/>
      </c>
      <c r="P145" s="139" t="str">
        <f>IF(D145=0,"",IFERROR(VLOOKUP(Kataloge_Import!A144,'Nachweis Miete_MNK'!$A$28:$AB$277,14,FALSE),""))</f>
        <v/>
      </c>
      <c r="Q145" s="148" t="str">
        <f>IF(D145=0,"",IFERROR(VLOOKUP(Kataloge_Import!A144,'Nachweis Miete_MNK'!$A$28:$AB$277,8,FALSE),""))</f>
        <v/>
      </c>
      <c r="R145" s="139" t="str">
        <f>IF(D145=0,"",IFERROR(VLOOKUP(Kataloge_Import!A144,'Nachweis Miete_MNK'!$A$28:$AB$277,27,FALSE),""))</f>
        <v/>
      </c>
      <c r="S145" s="139" t="str">
        <f>IF(D145=0,"",IFERROR(VLOOKUP(Kataloge_Import!A144,'Nachweis Miete_MNK'!$A$28:$AB$277,18,FALSE),""))</f>
        <v/>
      </c>
      <c r="T145" s="139" t="str">
        <f>IF(D145=0,"",IFERROR(VLOOKUP(Kataloge_Import!A144,'Nachweis Miete_MNK'!$A$28:$AB$277,20,FALSE),""))</f>
        <v/>
      </c>
      <c r="U145" s="157" t="str">
        <f>IF(D145=0,"",IFERROR(VLOOKUP(Kataloge_Import!A144,'Nachweis Miete_MNK'!$A$28:$AB$277,25,FALSE),""))</f>
        <v/>
      </c>
      <c r="V145" s="144" t="str">
        <f>IF(AND($B145&lt;&gt;"",HHJ=Kataloge!S$1),CONCATENATE($U145,"_","Mietneben- bzw. Betriebsausgaben"),"")</f>
        <v/>
      </c>
      <c r="W145" s="144" t="str">
        <f>IF(AND($B145&lt;&gt;"",HHJ=Kataloge!T$1),CONCATENATE($U145,"_","Mietneben- bzw. Betriebsausgaben"),"")</f>
        <v/>
      </c>
      <c r="X145" s="144" t="str">
        <f>IF(AND($B145&lt;&gt;"",HHJ=Kataloge!U$1),CONCATENATE($U145,"_","Mietneben- bzw. Betriebsausgaben"),"")</f>
        <v/>
      </c>
      <c r="Y145" s="144" t="str">
        <f>IF(AND($B145&lt;&gt;"",HHJ=Kataloge!V$1),CONCATENATE($U145,"_","Mietneben- bzw. Betriebsausgaben"),"")</f>
        <v/>
      </c>
      <c r="Z145" s="144" t="str">
        <f>IF(AND($B145&lt;&gt;"",HHJ=Kataloge!W$1),CONCATENATE($U145,"_","Mietneben- bzw. Betriebsausgaben"),"")</f>
        <v/>
      </c>
      <c r="AA145" s="144" t="str">
        <f>IF(AND($B145&lt;&gt;"",HHJ=Kataloge!X$1),CONCATENATE($U145,"_","Mietneben- bzw. Betriebsausgaben"),"")</f>
        <v/>
      </c>
    </row>
    <row r="146" spans="1:27" ht="18" customHeight="1" x14ac:dyDescent="0.2">
      <c r="A146" s="86" t="str">
        <f t="shared" si="69"/>
        <v/>
      </c>
      <c r="B146" s="87" t="str">
        <f>IF(D146=0,"",IF(D146&lt;&gt;"",Kataloge_Import!B145,""))</f>
        <v/>
      </c>
      <c r="C146" s="87" t="str">
        <f t="shared" si="67"/>
        <v/>
      </c>
      <c r="D146" s="156" t="str">
        <f>IFERROR(VLOOKUP(Kataloge_Import!A145,'Nachweis Miete_MNK'!$A$28:$AB$277,23,FALSE),"")</f>
        <v/>
      </c>
      <c r="E146" s="90"/>
      <c r="F146" s="90"/>
      <c r="G146" s="88" t="str">
        <f>IF(D146=0,"",IFERROR(VLOOKUP(Kataloge_Import!A145,'Nachweis Miete_MNK'!$A$28:$AB$277,2,FALSE),""))</f>
        <v/>
      </c>
      <c r="H146" s="88" t="str">
        <f>IF(D146=0,"",IFERROR(VLOOKUP(Kataloge_Import!A145,'Nachweis Miete_MNK'!$A$28:$AB$277,3,FALSE),""))</f>
        <v/>
      </c>
      <c r="I146" s="88" t="str">
        <f>IF(D146=0,"",IFERROR(VLOOKUP(Kataloge_Import!A145,'Nachweis Miete_MNK'!$A$28:$AB$277,4,FALSE),""))</f>
        <v/>
      </c>
      <c r="J146" s="143" t="str">
        <f>IF(D146=0,"",IFERROR(VLOOKUP(Kataloge_Import!A145,'Nachweis Miete_MNK'!$A$28:$AB$277,5,FALSE),""))</f>
        <v/>
      </c>
      <c r="K146" s="143" t="str">
        <f>IF(D146=0,"",IFERROR(VLOOKUP(Kataloge_Import!A145,'Nachweis Miete_MNK'!$A$28:$AB$277,6,FALSE),""))</f>
        <v/>
      </c>
      <c r="L146" s="89" t="str">
        <f>IF(D146=0,"",IFERROR(VLOOKUP(Kataloge_Import!A145,'Nachweis Miete_MNK'!$A$28:$AB$277,9,FALSE),""))</f>
        <v/>
      </c>
      <c r="M146" s="89" t="str">
        <f>IF(D146=0,"",IFERROR(VLOOKUP(Kataloge_Import!A145,'Nachweis Miete_MNK'!$A$28:$AB$277,28,FALSE),""))</f>
        <v/>
      </c>
      <c r="N146" s="145" t="str">
        <f t="shared" ref="N146" si="77">IF(D146=0,"",IF(D146&lt;&gt;"","unbar",""))</f>
        <v/>
      </c>
      <c r="O146" s="143"/>
      <c r="P146" s="89"/>
      <c r="Q146" s="147"/>
      <c r="R146" s="89"/>
      <c r="S146" s="89"/>
      <c r="T146" s="89"/>
      <c r="U146" s="156"/>
      <c r="V146" s="143"/>
      <c r="W146" s="143"/>
      <c r="X146" s="143"/>
      <c r="Y146" s="143"/>
      <c r="Z146" s="143"/>
      <c r="AA146" s="143"/>
    </row>
    <row r="147" spans="1:27" ht="18" customHeight="1" x14ac:dyDescent="0.2">
      <c r="A147" s="137" t="str">
        <f t="shared" si="69"/>
        <v/>
      </c>
      <c r="B147" s="138" t="str">
        <f>IF(D147=0,"",IF(D147&lt;&gt;"",Kataloge_Import!B146,""))</f>
        <v/>
      </c>
      <c r="C147" s="138" t="str">
        <f t="shared" si="67"/>
        <v/>
      </c>
      <c r="D147" s="157" t="str">
        <f>IFERROR(VLOOKUP(Kataloge_Import!A146,'Nachweis Miete_MNK'!$A$28:$AB$277,26,FALSE),"")</f>
        <v/>
      </c>
      <c r="E147" s="90"/>
      <c r="F147" s="90"/>
      <c r="G147" s="140"/>
      <c r="H147" s="140"/>
      <c r="I147" s="140"/>
      <c r="J147" s="144"/>
      <c r="K147" s="144"/>
      <c r="L147" s="139"/>
      <c r="M147" s="139"/>
      <c r="N147" s="146"/>
      <c r="O147" s="144" t="str">
        <f>IF(D147=0,"",IFERROR(VLOOKUP(Kataloge_Import!A146,'Nachweis Miete_MNK'!$A$28:$AB$277,7,FALSE),""))</f>
        <v/>
      </c>
      <c r="P147" s="139" t="str">
        <f>IF(D147=0,"",IFERROR(VLOOKUP(Kataloge_Import!A146,'Nachweis Miete_MNK'!$A$28:$AB$277,14,FALSE),""))</f>
        <v/>
      </c>
      <c r="Q147" s="148" t="str">
        <f>IF(D147=0,"",IFERROR(VLOOKUP(Kataloge_Import!A146,'Nachweis Miete_MNK'!$A$28:$AB$277,8,FALSE),""))</f>
        <v/>
      </c>
      <c r="R147" s="139" t="str">
        <f>IF(D147=0,"",IFERROR(VLOOKUP(Kataloge_Import!A146,'Nachweis Miete_MNK'!$A$28:$AB$277,27,FALSE),""))</f>
        <v/>
      </c>
      <c r="S147" s="139" t="str">
        <f>IF(D147=0,"",IFERROR(VLOOKUP(Kataloge_Import!A146,'Nachweis Miete_MNK'!$A$28:$AB$277,18,FALSE),""))</f>
        <v/>
      </c>
      <c r="T147" s="139" t="str">
        <f>IF(D147=0,"",IFERROR(VLOOKUP(Kataloge_Import!A146,'Nachweis Miete_MNK'!$A$28:$AB$277,20,FALSE),""))</f>
        <v/>
      </c>
      <c r="U147" s="157" t="str">
        <f>IF(D147=0,"",IFERROR(VLOOKUP(Kataloge_Import!A146,'Nachweis Miete_MNK'!$A$28:$AB$277,25,FALSE),""))</f>
        <v/>
      </c>
      <c r="V147" s="144" t="str">
        <f>IF(AND($B147&lt;&gt;"",HHJ=Kataloge!S$1),CONCATENATE($U147,"_","Mietneben- bzw. Betriebsausgaben"),"")</f>
        <v/>
      </c>
      <c r="W147" s="144" t="str">
        <f>IF(AND($B147&lt;&gt;"",HHJ=Kataloge!T$1),CONCATENATE($U147,"_","Mietneben- bzw. Betriebsausgaben"),"")</f>
        <v/>
      </c>
      <c r="X147" s="144" t="str">
        <f>IF(AND($B147&lt;&gt;"",HHJ=Kataloge!U$1),CONCATENATE($U147,"_","Mietneben- bzw. Betriebsausgaben"),"")</f>
        <v/>
      </c>
      <c r="Y147" s="144" t="str">
        <f>IF(AND($B147&lt;&gt;"",HHJ=Kataloge!V$1),CONCATENATE($U147,"_","Mietneben- bzw. Betriebsausgaben"),"")</f>
        <v/>
      </c>
      <c r="Z147" s="144" t="str">
        <f>IF(AND($B147&lt;&gt;"",HHJ=Kataloge!W$1),CONCATENATE($U147,"_","Mietneben- bzw. Betriebsausgaben"),"")</f>
        <v/>
      </c>
      <c r="AA147" s="144" t="str">
        <f>IF(AND($B147&lt;&gt;"",HHJ=Kataloge!X$1),CONCATENATE($U147,"_","Mietneben- bzw. Betriebsausgaben"),"")</f>
        <v/>
      </c>
    </row>
    <row r="148" spans="1:27" ht="18" customHeight="1" x14ac:dyDescent="0.2">
      <c r="A148" s="86" t="str">
        <f t="shared" si="69"/>
        <v/>
      </c>
      <c r="B148" s="87" t="str">
        <f>IF(D148=0,"",IF(D148&lt;&gt;"",Kataloge_Import!B147,""))</f>
        <v/>
      </c>
      <c r="C148" s="87" t="str">
        <f t="shared" si="67"/>
        <v/>
      </c>
      <c r="D148" s="156" t="str">
        <f>IFERROR(VLOOKUP(Kataloge_Import!A147,'Nachweis Miete_MNK'!$A$28:$AB$277,23,FALSE),"")</f>
        <v/>
      </c>
      <c r="E148" s="90"/>
      <c r="F148" s="90"/>
      <c r="G148" s="88" t="str">
        <f>IF(D148=0,"",IFERROR(VLOOKUP(Kataloge_Import!A147,'Nachweis Miete_MNK'!$A$28:$AB$277,2,FALSE),""))</f>
        <v/>
      </c>
      <c r="H148" s="88" t="str">
        <f>IF(D148=0,"",IFERROR(VLOOKUP(Kataloge_Import!A147,'Nachweis Miete_MNK'!$A$28:$AB$277,3,FALSE),""))</f>
        <v/>
      </c>
      <c r="I148" s="88" t="str">
        <f>IF(D148=0,"",IFERROR(VLOOKUP(Kataloge_Import!A147,'Nachweis Miete_MNK'!$A$28:$AB$277,4,FALSE),""))</f>
        <v/>
      </c>
      <c r="J148" s="143" t="str">
        <f>IF(D148=0,"",IFERROR(VLOOKUP(Kataloge_Import!A147,'Nachweis Miete_MNK'!$A$28:$AB$277,5,FALSE),""))</f>
        <v/>
      </c>
      <c r="K148" s="143" t="str">
        <f>IF(D148=0,"",IFERROR(VLOOKUP(Kataloge_Import!A147,'Nachweis Miete_MNK'!$A$28:$AB$277,6,FALSE),""))</f>
        <v/>
      </c>
      <c r="L148" s="89" t="str">
        <f>IF(D148=0,"",IFERROR(VLOOKUP(Kataloge_Import!A147,'Nachweis Miete_MNK'!$A$28:$AB$277,9,FALSE),""))</f>
        <v/>
      </c>
      <c r="M148" s="89" t="str">
        <f>IF(D148=0,"",IFERROR(VLOOKUP(Kataloge_Import!A147,'Nachweis Miete_MNK'!$A$28:$AB$277,28,FALSE),""))</f>
        <v/>
      </c>
      <c r="N148" s="145" t="str">
        <f t="shared" ref="N148" si="78">IF(D148=0,"",IF(D148&lt;&gt;"","unbar",""))</f>
        <v/>
      </c>
      <c r="O148" s="143"/>
      <c r="P148" s="89"/>
      <c r="Q148" s="147"/>
      <c r="R148" s="89"/>
      <c r="S148" s="89"/>
      <c r="T148" s="89"/>
      <c r="U148" s="156"/>
      <c r="V148" s="143"/>
      <c r="W148" s="143"/>
      <c r="X148" s="143"/>
      <c r="Y148" s="143"/>
      <c r="Z148" s="143"/>
      <c r="AA148" s="143"/>
    </row>
    <row r="149" spans="1:27" ht="18" customHeight="1" x14ac:dyDescent="0.2">
      <c r="A149" s="137" t="str">
        <f t="shared" si="69"/>
        <v/>
      </c>
      <c r="B149" s="138" t="str">
        <f>IF(D149=0,"",IF(D149&lt;&gt;"",Kataloge_Import!B148,""))</f>
        <v/>
      </c>
      <c r="C149" s="138" t="str">
        <f t="shared" si="67"/>
        <v/>
      </c>
      <c r="D149" s="157" t="str">
        <f>IFERROR(VLOOKUP(Kataloge_Import!A148,'Nachweis Miete_MNK'!$A$28:$AB$277,26,FALSE),"")</f>
        <v/>
      </c>
      <c r="E149" s="90"/>
      <c r="F149" s="90"/>
      <c r="G149" s="140"/>
      <c r="H149" s="140"/>
      <c r="I149" s="140"/>
      <c r="J149" s="144"/>
      <c r="K149" s="144"/>
      <c r="L149" s="139"/>
      <c r="M149" s="139"/>
      <c r="N149" s="146"/>
      <c r="O149" s="144" t="str">
        <f>IF(D149=0,"",IFERROR(VLOOKUP(Kataloge_Import!A148,'Nachweis Miete_MNK'!$A$28:$AB$277,7,FALSE),""))</f>
        <v/>
      </c>
      <c r="P149" s="139" t="str">
        <f>IF(D149=0,"",IFERROR(VLOOKUP(Kataloge_Import!A148,'Nachweis Miete_MNK'!$A$28:$AB$277,14,FALSE),""))</f>
        <v/>
      </c>
      <c r="Q149" s="148" t="str">
        <f>IF(D149=0,"",IFERROR(VLOOKUP(Kataloge_Import!A148,'Nachweis Miete_MNK'!$A$28:$AB$277,8,FALSE),""))</f>
        <v/>
      </c>
      <c r="R149" s="139" t="str">
        <f>IF(D149=0,"",IFERROR(VLOOKUP(Kataloge_Import!A148,'Nachweis Miete_MNK'!$A$28:$AB$277,27,FALSE),""))</f>
        <v/>
      </c>
      <c r="S149" s="139" t="str">
        <f>IF(D149=0,"",IFERROR(VLOOKUP(Kataloge_Import!A148,'Nachweis Miete_MNK'!$A$28:$AB$277,18,FALSE),""))</f>
        <v/>
      </c>
      <c r="T149" s="139" t="str">
        <f>IF(D149=0,"",IFERROR(VLOOKUP(Kataloge_Import!A148,'Nachweis Miete_MNK'!$A$28:$AB$277,20,FALSE),""))</f>
        <v/>
      </c>
      <c r="U149" s="157" t="str">
        <f>IF(D149=0,"",IFERROR(VLOOKUP(Kataloge_Import!A148,'Nachweis Miete_MNK'!$A$28:$AB$277,25,FALSE),""))</f>
        <v/>
      </c>
      <c r="V149" s="144" t="str">
        <f>IF(AND($B149&lt;&gt;"",HHJ=Kataloge!S$1),CONCATENATE($U149,"_","Mietneben- bzw. Betriebsausgaben"),"")</f>
        <v/>
      </c>
      <c r="W149" s="144" t="str">
        <f>IF(AND($B149&lt;&gt;"",HHJ=Kataloge!T$1),CONCATENATE($U149,"_","Mietneben- bzw. Betriebsausgaben"),"")</f>
        <v/>
      </c>
      <c r="X149" s="144" t="str">
        <f>IF(AND($B149&lt;&gt;"",HHJ=Kataloge!U$1),CONCATENATE($U149,"_","Mietneben- bzw. Betriebsausgaben"),"")</f>
        <v/>
      </c>
      <c r="Y149" s="144" t="str">
        <f>IF(AND($B149&lt;&gt;"",HHJ=Kataloge!V$1),CONCATENATE($U149,"_","Mietneben- bzw. Betriebsausgaben"),"")</f>
        <v/>
      </c>
      <c r="Z149" s="144" t="str">
        <f>IF(AND($B149&lt;&gt;"",HHJ=Kataloge!W$1),CONCATENATE($U149,"_","Mietneben- bzw. Betriebsausgaben"),"")</f>
        <v/>
      </c>
      <c r="AA149" s="144" t="str">
        <f>IF(AND($B149&lt;&gt;"",HHJ=Kataloge!X$1),CONCATENATE($U149,"_","Mietneben- bzw. Betriebsausgaben"),"")</f>
        <v/>
      </c>
    </row>
    <row r="150" spans="1:27" ht="18" customHeight="1" x14ac:dyDescent="0.2">
      <c r="A150" s="86" t="str">
        <f t="shared" si="69"/>
        <v/>
      </c>
      <c r="B150" s="87" t="str">
        <f>IF(D150=0,"",IF(D150&lt;&gt;"",Kataloge_Import!B149,""))</f>
        <v/>
      </c>
      <c r="C150" s="87" t="str">
        <f t="shared" si="67"/>
        <v/>
      </c>
      <c r="D150" s="156" t="str">
        <f>IFERROR(VLOOKUP(Kataloge_Import!A149,'Nachweis Miete_MNK'!$A$28:$AB$277,23,FALSE),"")</f>
        <v/>
      </c>
      <c r="E150" s="90"/>
      <c r="F150" s="90"/>
      <c r="G150" s="88" t="str">
        <f>IF(D150=0,"",IFERROR(VLOOKUP(Kataloge_Import!A149,'Nachweis Miete_MNK'!$A$28:$AB$277,2,FALSE),""))</f>
        <v/>
      </c>
      <c r="H150" s="88" t="str">
        <f>IF(D150=0,"",IFERROR(VLOOKUP(Kataloge_Import!A149,'Nachweis Miete_MNK'!$A$28:$AB$277,3,FALSE),""))</f>
        <v/>
      </c>
      <c r="I150" s="88" t="str">
        <f>IF(D150=0,"",IFERROR(VLOOKUP(Kataloge_Import!A149,'Nachweis Miete_MNK'!$A$28:$AB$277,4,FALSE),""))</f>
        <v/>
      </c>
      <c r="J150" s="143" t="str">
        <f>IF(D150=0,"",IFERROR(VLOOKUP(Kataloge_Import!A149,'Nachweis Miete_MNK'!$A$28:$AB$277,5,FALSE),""))</f>
        <v/>
      </c>
      <c r="K150" s="143" t="str">
        <f>IF(D150=0,"",IFERROR(VLOOKUP(Kataloge_Import!A149,'Nachweis Miete_MNK'!$A$28:$AB$277,6,FALSE),""))</f>
        <v/>
      </c>
      <c r="L150" s="89" t="str">
        <f>IF(D150=0,"",IFERROR(VLOOKUP(Kataloge_Import!A149,'Nachweis Miete_MNK'!$A$28:$AB$277,9,FALSE),""))</f>
        <v/>
      </c>
      <c r="M150" s="89" t="str">
        <f>IF(D150=0,"",IFERROR(VLOOKUP(Kataloge_Import!A149,'Nachweis Miete_MNK'!$A$28:$AB$277,28,FALSE),""))</f>
        <v/>
      </c>
      <c r="N150" s="145" t="str">
        <f t="shared" ref="N150" si="79">IF(D150=0,"",IF(D150&lt;&gt;"","unbar",""))</f>
        <v/>
      </c>
      <c r="O150" s="143"/>
      <c r="P150" s="89"/>
      <c r="Q150" s="147"/>
      <c r="R150" s="89"/>
      <c r="S150" s="89"/>
      <c r="T150" s="89"/>
      <c r="U150" s="156"/>
      <c r="V150" s="143"/>
      <c r="W150" s="143"/>
      <c r="X150" s="143"/>
      <c r="Y150" s="143"/>
      <c r="Z150" s="143"/>
      <c r="AA150" s="143"/>
    </row>
    <row r="151" spans="1:27" ht="18" customHeight="1" x14ac:dyDescent="0.2">
      <c r="A151" s="137" t="str">
        <f t="shared" si="69"/>
        <v/>
      </c>
      <c r="B151" s="138" t="str">
        <f>IF(D151=0,"",IF(D151&lt;&gt;"",Kataloge_Import!B150,""))</f>
        <v/>
      </c>
      <c r="C151" s="138" t="str">
        <f t="shared" si="67"/>
        <v/>
      </c>
      <c r="D151" s="157" t="str">
        <f>IFERROR(VLOOKUP(Kataloge_Import!A150,'Nachweis Miete_MNK'!$A$28:$AB$277,26,FALSE),"")</f>
        <v/>
      </c>
      <c r="E151" s="90"/>
      <c r="F151" s="90"/>
      <c r="G151" s="140"/>
      <c r="H151" s="140"/>
      <c r="I151" s="140"/>
      <c r="J151" s="144"/>
      <c r="K151" s="144"/>
      <c r="L151" s="139"/>
      <c r="M151" s="139"/>
      <c r="N151" s="146"/>
      <c r="O151" s="144" t="str">
        <f>IF(D151=0,"",IFERROR(VLOOKUP(Kataloge_Import!A150,'Nachweis Miete_MNK'!$A$28:$AB$277,7,FALSE),""))</f>
        <v/>
      </c>
      <c r="P151" s="139" t="str">
        <f>IF(D151=0,"",IFERROR(VLOOKUP(Kataloge_Import!A150,'Nachweis Miete_MNK'!$A$28:$AB$277,14,FALSE),""))</f>
        <v/>
      </c>
      <c r="Q151" s="148" t="str">
        <f>IF(D151=0,"",IFERROR(VLOOKUP(Kataloge_Import!A150,'Nachweis Miete_MNK'!$A$28:$AB$277,8,FALSE),""))</f>
        <v/>
      </c>
      <c r="R151" s="139" t="str">
        <f>IF(D151=0,"",IFERROR(VLOOKUP(Kataloge_Import!A150,'Nachweis Miete_MNK'!$A$28:$AB$277,27,FALSE),""))</f>
        <v/>
      </c>
      <c r="S151" s="139" t="str">
        <f>IF(D151=0,"",IFERROR(VLOOKUP(Kataloge_Import!A150,'Nachweis Miete_MNK'!$A$28:$AB$277,18,FALSE),""))</f>
        <v/>
      </c>
      <c r="T151" s="139" t="str">
        <f>IF(D151=0,"",IFERROR(VLOOKUP(Kataloge_Import!A150,'Nachweis Miete_MNK'!$A$28:$AB$277,20,FALSE),""))</f>
        <v/>
      </c>
      <c r="U151" s="157" t="str">
        <f>IF(D151=0,"",IFERROR(VLOOKUP(Kataloge_Import!A150,'Nachweis Miete_MNK'!$A$28:$AB$277,25,FALSE),""))</f>
        <v/>
      </c>
      <c r="V151" s="144" t="str">
        <f>IF(AND($B151&lt;&gt;"",HHJ=Kataloge!S$1),CONCATENATE($U151,"_","Mietneben- bzw. Betriebsausgaben"),"")</f>
        <v/>
      </c>
      <c r="W151" s="144" t="str">
        <f>IF(AND($B151&lt;&gt;"",HHJ=Kataloge!T$1),CONCATENATE($U151,"_","Mietneben- bzw. Betriebsausgaben"),"")</f>
        <v/>
      </c>
      <c r="X151" s="144" t="str">
        <f>IF(AND($B151&lt;&gt;"",HHJ=Kataloge!U$1),CONCATENATE($U151,"_","Mietneben- bzw. Betriebsausgaben"),"")</f>
        <v/>
      </c>
      <c r="Y151" s="144" t="str">
        <f>IF(AND($B151&lt;&gt;"",HHJ=Kataloge!V$1),CONCATENATE($U151,"_","Mietneben- bzw. Betriebsausgaben"),"")</f>
        <v/>
      </c>
      <c r="Z151" s="144" t="str">
        <f>IF(AND($B151&lt;&gt;"",HHJ=Kataloge!W$1),CONCATENATE($U151,"_","Mietneben- bzw. Betriebsausgaben"),"")</f>
        <v/>
      </c>
      <c r="AA151" s="144" t="str">
        <f>IF(AND($B151&lt;&gt;"",HHJ=Kataloge!X$1),CONCATENATE($U151,"_","Mietneben- bzw. Betriebsausgaben"),"")</f>
        <v/>
      </c>
    </row>
    <row r="152" spans="1:27" ht="18" customHeight="1" x14ac:dyDescent="0.2">
      <c r="A152" s="86" t="str">
        <f t="shared" si="69"/>
        <v/>
      </c>
      <c r="B152" s="87" t="str">
        <f>IF(D152=0,"",IF(D152&lt;&gt;"",Kataloge_Import!B151,""))</f>
        <v/>
      </c>
      <c r="C152" s="87" t="str">
        <f t="shared" si="67"/>
        <v/>
      </c>
      <c r="D152" s="156" t="str">
        <f>IFERROR(VLOOKUP(Kataloge_Import!A151,'Nachweis Miete_MNK'!$A$28:$AB$277,23,FALSE),"")</f>
        <v/>
      </c>
      <c r="E152" s="90"/>
      <c r="F152" s="90"/>
      <c r="G152" s="88" t="str">
        <f>IF(D152=0,"",IFERROR(VLOOKUP(Kataloge_Import!A151,'Nachweis Miete_MNK'!$A$28:$AB$277,2,FALSE),""))</f>
        <v/>
      </c>
      <c r="H152" s="88" t="str">
        <f>IF(D152=0,"",IFERROR(VLOOKUP(Kataloge_Import!A151,'Nachweis Miete_MNK'!$A$28:$AB$277,3,FALSE),""))</f>
        <v/>
      </c>
      <c r="I152" s="88" t="str">
        <f>IF(D152=0,"",IFERROR(VLOOKUP(Kataloge_Import!A151,'Nachweis Miete_MNK'!$A$28:$AB$277,4,FALSE),""))</f>
        <v/>
      </c>
      <c r="J152" s="143" t="str">
        <f>IF(D152=0,"",IFERROR(VLOOKUP(Kataloge_Import!A151,'Nachweis Miete_MNK'!$A$28:$AB$277,5,FALSE),""))</f>
        <v/>
      </c>
      <c r="K152" s="143" t="str">
        <f>IF(D152=0,"",IFERROR(VLOOKUP(Kataloge_Import!A151,'Nachweis Miete_MNK'!$A$28:$AB$277,6,FALSE),""))</f>
        <v/>
      </c>
      <c r="L152" s="89" t="str">
        <f>IF(D152=0,"",IFERROR(VLOOKUP(Kataloge_Import!A151,'Nachweis Miete_MNK'!$A$28:$AB$277,9,FALSE),""))</f>
        <v/>
      </c>
      <c r="M152" s="89" t="str">
        <f>IF(D152=0,"",IFERROR(VLOOKUP(Kataloge_Import!A151,'Nachweis Miete_MNK'!$A$28:$AB$277,28,FALSE),""))</f>
        <v/>
      </c>
      <c r="N152" s="145" t="str">
        <f t="shared" ref="N152" si="80">IF(D152=0,"",IF(D152&lt;&gt;"","unbar",""))</f>
        <v/>
      </c>
      <c r="O152" s="143"/>
      <c r="P152" s="89"/>
      <c r="Q152" s="147"/>
      <c r="R152" s="89"/>
      <c r="S152" s="89"/>
      <c r="T152" s="89"/>
      <c r="U152" s="156"/>
      <c r="V152" s="143"/>
      <c r="W152" s="143"/>
      <c r="X152" s="143"/>
      <c r="Y152" s="143"/>
      <c r="Z152" s="143"/>
      <c r="AA152" s="143"/>
    </row>
    <row r="153" spans="1:27" ht="18" customHeight="1" x14ac:dyDescent="0.2">
      <c r="A153" s="137" t="str">
        <f t="shared" si="69"/>
        <v/>
      </c>
      <c r="B153" s="138" t="str">
        <f>IF(D153=0,"",IF(D153&lt;&gt;"",Kataloge_Import!B152,""))</f>
        <v/>
      </c>
      <c r="C153" s="138" t="str">
        <f t="shared" si="67"/>
        <v/>
      </c>
      <c r="D153" s="157" t="str">
        <f>IFERROR(VLOOKUP(Kataloge_Import!A152,'Nachweis Miete_MNK'!$A$28:$AB$277,26,FALSE),"")</f>
        <v/>
      </c>
      <c r="E153" s="90"/>
      <c r="F153" s="90"/>
      <c r="G153" s="140"/>
      <c r="H153" s="140"/>
      <c r="I153" s="140"/>
      <c r="J153" s="144"/>
      <c r="K153" s="144"/>
      <c r="L153" s="139"/>
      <c r="M153" s="139"/>
      <c r="N153" s="146"/>
      <c r="O153" s="144" t="str">
        <f>IF(D153=0,"",IFERROR(VLOOKUP(Kataloge_Import!A152,'Nachweis Miete_MNK'!$A$28:$AB$277,7,FALSE),""))</f>
        <v/>
      </c>
      <c r="P153" s="139" t="str">
        <f>IF(D153=0,"",IFERROR(VLOOKUP(Kataloge_Import!A152,'Nachweis Miete_MNK'!$A$28:$AB$277,14,FALSE),""))</f>
        <v/>
      </c>
      <c r="Q153" s="148" t="str">
        <f>IF(D153=0,"",IFERROR(VLOOKUP(Kataloge_Import!A152,'Nachweis Miete_MNK'!$A$28:$AB$277,8,FALSE),""))</f>
        <v/>
      </c>
      <c r="R153" s="139" t="str">
        <f>IF(D153=0,"",IFERROR(VLOOKUP(Kataloge_Import!A152,'Nachweis Miete_MNK'!$A$28:$AB$277,27,FALSE),""))</f>
        <v/>
      </c>
      <c r="S153" s="139" t="str">
        <f>IF(D153=0,"",IFERROR(VLOOKUP(Kataloge_Import!A152,'Nachweis Miete_MNK'!$A$28:$AB$277,18,FALSE),""))</f>
        <v/>
      </c>
      <c r="T153" s="139" t="str">
        <f>IF(D153=0,"",IFERROR(VLOOKUP(Kataloge_Import!A152,'Nachweis Miete_MNK'!$A$28:$AB$277,20,FALSE),""))</f>
        <v/>
      </c>
      <c r="U153" s="157" t="str">
        <f>IF(D153=0,"",IFERROR(VLOOKUP(Kataloge_Import!A152,'Nachweis Miete_MNK'!$A$28:$AB$277,25,FALSE),""))</f>
        <v/>
      </c>
      <c r="V153" s="144" t="str">
        <f>IF(AND($B153&lt;&gt;"",HHJ=Kataloge!S$1),CONCATENATE($U153,"_","Mietneben- bzw. Betriebsausgaben"),"")</f>
        <v/>
      </c>
      <c r="W153" s="144" t="str">
        <f>IF(AND($B153&lt;&gt;"",HHJ=Kataloge!T$1),CONCATENATE($U153,"_","Mietneben- bzw. Betriebsausgaben"),"")</f>
        <v/>
      </c>
      <c r="X153" s="144" t="str">
        <f>IF(AND($B153&lt;&gt;"",HHJ=Kataloge!U$1),CONCATENATE($U153,"_","Mietneben- bzw. Betriebsausgaben"),"")</f>
        <v/>
      </c>
      <c r="Y153" s="144" t="str">
        <f>IF(AND($B153&lt;&gt;"",HHJ=Kataloge!V$1),CONCATENATE($U153,"_","Mietneben- bzw. Betriebsausgaben"),"")</f>
        <v/>
      </c>
      <c r="Z153" s="144" t="str">
        <f>IF(AND($B153&lt;&gt;"",HHJ=Kataloge!W$1),CONCATENATE($U153,"_","Mietneben- bzw. Betriebsausgaben"),"")</f>
        <v/>
      </c>
      <c r="AA153" s="144" t="str">
        <f>IF(AND($B153&lt;&gt;"",HHJ=Kataloge!X$1),CONCATENATE($U153,"_","Mietneben- bzw. Betriebsausgaben"),"")</f>
        <v/>
      </c>
    </row>
    <row r="154" spans="1:27" ht="18" customHeight="1" x14ac:dyDescent="0.2">
      <c r="A154" s="86" t="str">
        <f t="shared" si="69"/>
        <v/>
      </c>
      <c r="B154" s="87" t="str">
        <f>IF(D154=0,"",IF(D154&lt;&gt;"",Kataloge_Import!B153,""))</f>
        <v/>
      </c>
      <c r="C154" s="87" t="str">
        <f t="shared" si="67"/>
        <v/>
      </c>
      <c r="D154" s="156" t="str">
        <f>IFERROR(VLOOKUP(Kataloge_Import!A153,'Nachweis Miete_MNK'!$A$28:$AB$277,23,FALSE),"")</f>
        <v/>
      </c>
      <c r="E154" s="90"/>
      <c r="F154" s="90"/>
      <c r="G154" s="88" t="str">
        <f>IF(D154=0,"",IFERROR(VLOOKUP(Kataloge_Import!A153,'Nachweis Miete_MNK'!$A$28:$AB$277,2,FALSE),""))</f>
        <v/>
      </c>
      <c r="H154" s="88" t="str">
        <f>IF(D154=0,"",IFERROR(VLOOKUP(Kataloge_Import!A153,'Nachweis Miete_MNK'!$A$28:$AB$277,3,FALSE),""))</f>
        <v/>
      </c>
      <c r="I154" s="88" t="str">
        <f>IF(D154=0,"",IFERROR(VLOOKUP(Kataloge_Import!A153,'Nachweis Miete_MNK'!$A$28:$AB$277,4,FALSE),""))</f>
        <v/>
      </c>
      <c r="J154" s="143" t="str">
        <f>IF(D154=0,"",IFERROR(VLOOKUP(Kataloge_Import!A153,'Nachweis Miete_MNK'!$A$28:$AB$277,5,FALSE),""))</f>
        <v/>
      </c>
      <c r="K154" s="143" t="str">
        <f>IF(D154=0,"",IFERROR(VLOOKUP(Kataloge_Import!A153,'Nachweis Miete_MNK'!$A$28:$AB$277,6,FALSE),""))</f>
        <v/>
      </c>
      <c r="L154" s="89" t="str">
        <f>IF(D154=0,"",IFERROR(VLOOKUP(Kataloge_Import!A153,'Nachweis Miete_MNK'!$A$28:$AB$277,9,FALSE),""))</f>
        <v/>
      </c>
      <c r="M154" s="89" t="str">
        <f>IF(D154=0,"",IFERROR(VLOOKUP(Kataloge_Import!A153,'Nachweis Miete_MNK'!$A$28:$AB$277,28,FALSE),""))</f>
        <v/>
      </c>
      <c r="N154" s="145" t="str">
        <f t="shared" ref="N154" si="81">IF(D154=0,"",IF(D154&lt;&gt;"","unbar",""))</f>
        <v/>
      </c>
      <c r="O154" s="143"/>
      <c r="P154" s="89"/>
      <c r="Q154" s="147"/>
      <c r="R154" s="89"/>
      <c r="S154" s="89"/>
      <c r="T154" s="89"/>
      <c r="U154" s="156"/>
      <c r="V154" s="143"/>
      <c r="W154" s="143"/>
      <c r="X154" s="143"/>
      <c r="Y154" s="143"/>
      <c r="Z154" s="143"/>
      <c r="AA154" s="143"/>
    </row>
    <row r="155" spans="1:27" ht="18" customHeight="1" x14ac:dyDescent="0.2">
      <c r="A155" s="137" t="str">
        <f t="shared" si="69"/>
        <v/>
      </c>
      <c r="B155" s="138" t="str">
        <f>IF(D155=0,"",IF(D155&lt;&gt;"",Kataloge_Import!B154,""))</f>
        <v/>
      </c>
      <c r="C155" s="138" t="str">
        <f t="shared" si="67"/>
        <v/>
      </c>
      <c r="D155" s="157" t="str">
        <f>IFERROR(VLOOKUP(Kataloge_Import!A154,'Nachweis Miete_MNK'!$A$28:$AB$277,26,FALSE),"")</f>
        <v/>
      </c>
      <c r="E155" s="90"/>
      <c r="F155" s="90"/>
      <c r="G155" s="140"/>
      <c r="H155" s="140"/>
      <c r="I155" s="140"/>
      <c r="J155" s="144"/>
      <c r="K155" s="144"/>
      <c r="L155" s="139"/>
      <c r="M155" s="139"/>
      <c r="N155" s="146"/>
      <c r="O155" s="144" t="str">
        <f>IF(D155=0,"",IFERROR(VLOOKUP(Kataloge_Import!A154,'Nachweis Miete_MNK'!$A$28:$AB$277,7,FALSE),""))</f>
        <v/>
      </c>
      <c r="P155" s="139" t="str">
        <f>IF(D155=0,"",IFERROR(VLOOKUP(Kataloge_Import!A154,'Nachweis Miete_MNK'!$A$28:$AB$277,14,FALSE),""))</f>
        <v/>
      </c>
      <c r="Q155" s="148" t="str">
        <f>IF(D155=0,"",IFERROR(VLOOKUP(Kataloge_Import!A154,'Nachweis Miete_MNK'!$A$28:$AB$277,8,FALSE),""))</f>
        <v/>
      </c>
      <c r="R155" s="139" t="str">
        <f>IF(D155=0,"",IFERROR(VLOOKUP(Kataloge_Import!A154,'Nachweis Miete_MNK'!$A$28:$AB$277,27,FALSE),""))</f>
        <v/>
      </c>
      <c r="S155" s="139" t="str">
        <f>IF(D155=0,"",IFERROR(VLOOKUP(Kataloge_Import!A154,'Nachweis Miete_MNK'!$A$28:$AB$277,18,FALSE),""))</f>
        <v/>
      </c>
      <c r="T155" s="139" t="str">
        <f>IF(D155=0,"",IFERROR(VLOOKUP(Kataloge_Import!A154,'Nachweis Miete_MNK'!$A$28:$AB$277,20,FALSE),""))</f>
        <v/>
      </c>
      <c r="U155" s="157" t="str">
        <f>IF(D155=0,"",IFERROR(VLOOKUP(Kataloge_Import!A154,'Nachweis Miete_MNK'!$A$28:$AB$277,25,FALSE),""))</f>
        <v/>
      </c>
      <c r="V155" s="144" t="str">
        <f>IF(AND($B155&lt;&gt;"",HHJ=Kataloge!S$1),CONCATENATE($U155,"_","Mietneben- bzw. Betriebsausgaben"),"")</f>
        <v/>
      </c>
      <c r="W155" s="144" t="str">
        <f>IF(AND($B155&lt;&gt;"",HHJ=Kataloge!T$1),CONCATENATE($U155,"_","Mietneben- bzw. Betriebsausgaben"),"")</f>
        <v/>
      </c>
      <c r="X155" s="144" t="str">
        <f>IF(AND($B155&lt;&gt;"",HHJ=Kataloge!U$1),CONCATENATE($U155,"_","Mietneben- bzw. Betriebsausgaben"),"")</f>
        <v/>
      </c>
      <c r="Y155" s="144" t="str">
        <f>IF(AND($B155&lt;&gt;"",HHJ=Kataloge!V$1),CONCATENATE($U155,"_","Mietneben- bzw. Betriebsausgaben"),"")</f>
        <v/>
      </c>
      <c r="Z155" s="144" t="str">
        <f>IF(AND($B155&lt;&gt;"",HHJ=Kataloge!W$1),CONCATENATE($U155,"_","Mietneben- bzw. Betriebsausgaben"),"")</f>
        <v/>
      </c>
      <c r="AA155" s="144" t="str">
        <f>IF(AND($B155&lt;&gt;"",HHJ=Kataloge!X$1),CONCATENATE($U155,"_","Mietneben- bzw. Betriebsausgaben"),"")</f>
        <v/>
      </c>
    </row>
    <row r="156" spans="1:27" ht="18" customHeight="1" x14ac:dyDescent="0.2">
      <c r="A156" s="86" t="str">
        <f t="shared" si="69"/>
        <v/>
      </c>
      <c r="B156" s="87" t="str">
        <f>IF(D156=0,"",IF(D156&lt;&gt;"",Kataloge_Import!B155,""))</f>
        <v/>
      </c>
      <c r="C156" s="87" t="str">
        <f t="shared" si="67"/>
        <v/>
      </c>
      <c r="D156" s="156" t="str">
        <f>IFERROR(VLOOKUP(Kataloge_Import!A155,'Nachweis Miete_MNK'!$A$28:$AB$277,23,FALSE),"")</f>
        <v/>
      </c>
      <c r="E156" s="90"/>
      <c r="F156" s="90"/>
      <c r="G156" s="88" t="str">
        <f>IF(D156=0,"",IFERROR(VLOOKUP(Kataloge_Import!A155,'Nachweis Miete_MNK'!$A$28:$AB$277,2,FALSE),""))</f>
        <v/>
      </c>
      <c r="H156" s="88" t="str">
        <f>IF(D156=0,"",IFERROR(VLOOKUP(Kataloge_Import!A155,'Nachweis Miete_MNK'!$A$28:$AB$277,3,FALSE),""))</f>
        <v/>
      </c>
      <c r="I156" s="88" t="str">
        <f>IF(D156=0,"",IFERROR(VLOOKUP(Kataloge_Import!A155,'Nachweis Miete_MNK'!$A$28:$AB$277,4,FALSE),""))</f>
        <v/>
      </c>
      <c r="J156" s="143" t="str">
        <f>IF(D156=0,"",IFERROR(VLOOKUP(Kataloge_Import!A155,'Nachweis Miete_MNK'!$A$28:$AB$277,5,FALSE),""))</f>
        <v/>
      </c>
      <c r="K156" s="143" t="str">
        <f>IF(D156=0,"",IFERROR(VLOOKUP(Kataloge_Import!A155,'Nachweis Miete_MNK'!$A$28:$AB$277,6,FALSE),""))</f>
        <v/>
      </c>
      <c r="L156" s="89" t="str">
        <f>IF(D156=0,"",IFERROR(VLOOKUP(Kataloge_Import!A155,'Nachweis Miete_MNK'!$A$28:$AB$277,9,FALSE),""))</f>
        <v/>
      </c>
      <c r="M156" s="89" t="str">
        <f>IF(D156=0,"",IFERROR(VLOOKUP(Kataloge_Import!A155,'Nachweis Miete_MNK'!$A$28:$AB$277,28,FALSE),""))</f>
        <v/>
      </c>
      <c r="N156" s="145" t="str">
        <f t="shared" ref="N156" si="82">IF(D156=0,"",IF(D156&lt;&gt;"","unbar",""))</f>
        <v/>
      </c>
      <c r="O156" s="143"/>
      <c r="P156" s="89"/>
      <c r="Q156" s="147"/>
      <c r="R156" s="89"/>
      <c r="S156" s="89"/>
      <c r="T156" s="89"/>
      <c r="U156" s="156"/>
      <c r="V156" s="143"/>
      <c r="W156" s="143"/>
      <c r="X156" s="143"/>
      <c r="Y156" s="143"/>
      <c r="Z156" s="143"/>
      <c r="AA156" s="143"/>
    </row>
    <row r="157" spans="1:27" ht="18" customHeight="1" x14ac:dyDescent="0.2">
      <c r="A157" s="137" t="str">
        <f t="shared" si="69"/>
        <v/>
      </c>
      <c r="B157" s="138" t="str">
        <f>IF(D157=0,"",IF(D157&lt;&gt;"",Kataloge_Import!B156,""))</f>
        <v/>
      </c>
      <c r="C157" s="138" t="str">
        <f t="shared" si="67"/>
        <v/>
      </c>
      <c r="D157" s="157" t="str">
        <f>IFERROR(VLOOKUP(Kataloge_Import!A156,'Nachweis Miete_MNK'!$A$28:$AB$277,26,FALSE),"")</f>
        <v/>
      </c>
      <c r="E157" s="90"/>
      <c r="F157" s="90"/>
      <c r="G157" s="140"/>
      <c r="H157" s="140"/>
      <c r="I157" s="140"/>
      <c r="J157" s="144"/>
      <c r="K157" s="144"/>
      <c r="L157" s="139"/>
      <c r="M157" s="139"/>
      <c r="N157" s="146"/>
      <c r="O157" s="144" t="str">
        <f>IF(D157=0,"",IFERROR(VLOOKUP(Kataloge_Import!A156,'Nachweis Miete_MNK'!$A$28:$AB$277,7,FALSE),""))</f>
        <v/>
      </c>
      <c r="P157" s="139" t="str">
        <f>IF(D157=0,"",IFERROR(VLOOKUP(Kataloge_Import!A156,'Nachweis Miete_MNK'!$A$28:$AB$277,14,FALSE),""))</f>
        <v/>
      </c>
      <c r="Q157" s="148" t="str">
        <f>IF(D157=0,"",IFERROR(VLOOKUP(Kataloge_Import!A156,'Nachweis Miete_MNK'!$A$28:$AB$277,8,FALSE),""))</f>
        <v/>
      </c>
      <c r="R157" s="139" t="str">
        <f>IF(D157=0,"",IFERROR(VLOOKUP(Kataloge_Import!A156,'Nachweis Miete_MNK'!$A$28:$AB$277,27,FALSE),""))</f>
        <v/>
      </c>
      <c r="S157" s="139" t="str">
        <f>IF(D157=0,"",IFERROR(VLOOKUP(Kataloge_Import!A156,'Nachweis Miete_MNK'!$A$28:$AB$277,18,FALSE),""))</f>
        <v/>
      </c>
      <c r="T157" s="139" t="str">
        <f>IF(D157=0,"",IFERROR(VLOOKUP(Kataloge_Import!A156,'Nachweis Miete_MNK'!$A$28:$AB$277,20,FALSE),""))</f>
        <v/>
      </c>
      <c r="U157" s="157" t="str">
        <f>IF(D157=0,"",IFERROR(VLOOKUP(Kataloge_Import!A156,'Nachweis Miete_MNK'!$A$28:$AB$277,25,FALSE),""))</f>
        <v/>
      </c>
      <c r="V157" s="144" t="str">
        <f>IF(AND($B157&lt;&gt;"",HHJ=Kataloge!S$1),CONCATENATE($U157,"_","Mietneben- bzw. Betriebsausgaben"),"")</f>
        <v/>
      </c>
      <c r="W157" s="144" t="str">
        <f>IF(AND($B157&lt;&gt;"",HHJ=Kataloge!T$1),CONCATENATE($U157,"_","Mietneben- bzw. Betriebsausgaben"),"")</f>
        <v/>
      </c>
      <c r="X157" s="144" t="str">
        <f>IF(AND($B157&lt;&gt;"",HHJ=Kataloge!U$1),CONCATENATE($U157,"_","Mietneben- bzw. Betriebsausgaben"),"")</f>
        <v/>
      </c>
      <c r="Y157" s="144" t="str">
        <f>IF(AND($B157&lt;&gt;"",HHJ=Kataloge!V$1),CONCATENATE($U157,"_","Mietneben- bzw. Betriebsausgaben"),"")</f>
        <v/>
      </c>
      <c r="Z157" s="144" t="str">
        <f>IF(AND($B157&lt;&gt;"",HHJ=Kataloge!W$1),CONCATENATE($U157,"_","Mietneben- bzw. Betriebsausgaben"),"")</f>
        <v/>
      </c>
      <c r="AA157" s="144" t="str">
        <f>IF(AND($B157&lt;&gt;"",HHJ=Kataloge!X$1),CONCATENATE($U157,"_","Mietneben- bzw. Betriebsausgaben"),"")</f>
        <v/>
      </c>
    </row>
    <row r="158" spans="1:27" ht="18" customHeight="1" x14ac:dyDescent="0.2">
      <c r="A158" s="86" t="str">
        <f t="shared" si="69"/>
        <v/>
      </c>
      <c r="B158" s="87" t="str">
        <f>IF(D158=0,"",IF(D158&lt;&gt;"",Kataloge_Import!B157,""))</f>
        <v/>
      </c>
      <c r="C158" s="87" t="str">
        <f t="shared" si="67"/>
        <v/>
      </c>
      <c r="D158" s="156" t="str">
        <f>IFERROR(VLOOKUP(Kataloge_Import!A157,'Nachweis Miete_MNK'!$A$28:$AB$277,23,FALSE),"")</f>
        <v/>
      </c>
      <c r="E158" s="90"/>
      <c r="F158" s="90"/>
      <c r="G158" s="88" t="str">
        <f>IF(D158=0,"",IFERROR(VLOOKUP(Kataloge_Import!A157,'Nachweis Miete_MNK'!$A$28:$AB$277,2,FALSE),""))</f>
        <v/>
      </c>
      <c r="H158" s="88" t="str">
        <f>IF(D158=0,"",IFERROR(VLOOKUP(Kataloge_Import!A157,'Nachweis Miete_MNK'!$A$28:$AB$277,3,FALSE),""))</f>
        <v/>
      </c>
      <c r="I158" s="88" t="str">
        <f>IF(D158=0,"",IFERROR(VLOOKUP(Kataloge_Import!A157,'Nachweis Miete_MNK'!$A$28:$AB$277,4,FALSE),""))</f>
        <v/>
      </c>
      <c r="J158" s="143" t="str">
        <f>IF(D158=0,"",IFERROR(VLOOKUP(Kataloge_Import!A157,'Nachweis Miete_MNK'!$A$28:$AB$277,5,FALSE),""))</f>
        <v/>
      </c>
      <c r="K158" s="143" t="str">
        <f>IF(D158=0,"",IFERROR(VLOOKUP(Kataloge_Import!A157,'Nachweis Miete_MNK'!$A$28:$AB$277,6,FALSE),""))</f>
        <v/>
      </c>
      <c r="L158" s="89" t="str">
        <f>IF(D158=0,"",IFERROR(VLOOKUP(Kataloge_Import!A157,'Nachweis Miete_MNK'!$A$28:$AB$277,9,FALSE),""))</f>
        <v/>
      </c>
      <c r="M158" s="89" t="str">
        <f>IF(D158=0,"",IFERROR(VLOOKUP(Kataloge_Import!A157,'Nachweis Miete_MNK'!$A$28:$AB$277,28,FALSE),""))</f>
        <v/>
      </c>
      <c r="N158" s="145" t="str">
        <f t="shared" ref="N158" si="83">IF(D158=0,"",IF(D158&lt;&gt;"","unbar",""))</f>
        <v/>
      </c>
      <c r="O158" s="143"/>
      <c r="P158" s="89"/>
      <c r="Q158" s="147"/>
      <c r="R158" s="89"/>
      <c r="S158" s="89"/>
      <c r="T158" s="89"/>
      <c r="U158" s="156"/>
      <c r="V158" s="143"/>
      <c r="W158" s="143"/>
      <c r="X158" s="143"/>
      <c r="Y158" s="143"/>
      <c r="Z158" s="143"/>
      <c r="AA158" s="143"/>
    </row>
    <row r="159" spans="1:27" ht="18" customHeight="1" x14ac:dyDescent="0.2">
      <c r="A159" s="137" t="str">
        <f t="shared" si="69"/>
        <v/>
      </c>
      <c r="B159" s="138" t="str">
        <f>IF(D159=0,"",IF(D159&lt;&gt;"",Kataloge_Import!B158,""))</f>
        <v/>
      </c>
      <c r="C159" s="138" t="str">
        <f t="shared" si="67"/>
        <v/>
      </c>
      <c r="D159" s="157" t="str">
        <f>IFERROR(VLOOKUP(Kataloge_Import!A158,'Nachweis Miete_MNK'!$A$28:$AB$277,26,FALSE),"")</f>
        <v/>
      </c>
      <c r="E159" s="90"/>
      <c r="F159" s="90"/>
      <c r="G159" s="140"/>
      <c r="H159" s="140"/>
      <c r="I159" s="140"/>
      <c r="J159" s="144"/>
      <c r="K159" s="144"/>
      <c r="L159" s="139"/>
      <c r="M159" s="139"/>
      <c r="N159" s="146"/>
      <c r="O159" s="144" t="str">
        <f>IF(D159=0,"",IFERROR(VLOOKUP(Kataloge_Import!A158,'Nachweis Miete_MNK'!$A$28:$AB$277,7,FALSE),""))</f>
        <v/>
      </c>
      <c r="P159" s="139" t="str">
        <f>IF(D159=0,"",IFERROR(VLOOKUP(Kataloge_Import!A158,'Nachweis Miete_MNK'!$A$28:$AB$277,14,FALSE),""))</f>
        <v/>
      </c>
      <c r="Q159" s="148" t="str">
        <f>IF(D159=0,"",IFERROR(VLOOKUP(Kataloge_Import!A158,'Nachweis Miete_MNK'!$A$28:$AB$277,8,FALSE),""))</f>
        <v/>
      </c>
      <c r="R159" s="139" t="str">
        <f>IF(D159=0,"",IFERROR(VLOOKUP(Kataloge_Import!A158,'Nachweis Miete_MNK'!$A$28:$AB$277,27,FALSE),""))</f>
        <v/>
      </c>
      <c r="S159" s="139" t="str">
        <f>IF(D159=0,"",IFERROR(VLOOKUP(Kataloge_Import!A158,'Nachweis Miete_MNK'!$A$28:$AB$277,18,FALSE),""))</f>
        <v/>
      </c>
      <c r="T159" s="139" t="str">
        <f>IF(D159=0,"",IFERROR(VLOOKUP(Kataloge_Import!A158,'Nachweis Miete_MNK'!$A$28:$AB$277,20,FALSE),""))</f>
        <v/>
      </c>
      <c r="U159" s="157" t="str">
        <f>IF(D159=0,"",IFERROR(VLOOKUP(Kataloge_Import!A158,'Nachweis Miete_MNK'!$A$28:$AB$277,25,FALSE),""))</f>
        <v/>
      </c>
      <c r="V159" s="144" t="str">
        <f>IF(AND($B159&lt;&gt;"",HHJ=Kataloge!S$1),CONCATENATE($U159,"_","Mietneben- bzw. Betriebsausgaben"),"")</f>
        <v/>
      </c>
      <c r="W159" s="144" t="str">
        <f>IF(AND($B159&lt;&gt;"",HHJ=Kataloge!T$1),CONCATENATE($U159,"_","Mietneben- bzw. Betriebsausgaben"),"")</f>
        <v/>
      </c>
      <c r="X159" s="144" t="str">
        <f>IF(AND($B159&lt;&gt;"",HHJ=Kataloge!U$1),CONCATENATE($U159,"_","Mietneben- bzw. Betriebsausgaben"),"")</f>
        <v/>
      </c>
      <c r="Y159" s="144" t="str">
        <f>IF(AND($B159&lt;&gt;"",HHJ=Kataloge!V$1),CONCATENATE($U159,"_","Mietneben- bzw. Betriebsausgaben"),"")</f>
        <v/>
      </c>
      <c r="Z159" s="144" t="str">
        <f>IF(AND($B159&lt;&gt;"",HHJ=Kataloge!W$1),CONCATENATE($U159,"_","Mietneben- bzw. Betriebsausgaben"),"")</f>
        <v/>
      </c>
      <c r="AA159" s="144" t="str">
        <f>IF(AND($B159&lt;&gt;"",HHJ=Kataloge!X$1),CONCATENATE($U159,"_","Mietneben- bzw. Betriebsausgaben"),"")</f>
        <v/>
      </c>
    </row>
    <row r="160" spans="1:27" ht="18" customHeight="1" x14ac:dyDescent="0.2">
      <c r="A160" s="86" t="str">
        <f t="shared" si="69"/>
        <v/>
      </c>
      <c r="B160" s="87" t="str">
        <f>IF(D160=0,"",IF(D160&lt;&gt;"",Kataloge_Import!B159,""))</f>
        <v/>
      </c>
      <c r="C160" s="87" t="str">
        <f t="shared" si="67"/>
        <v/>
      </c>
      <c r="D160" s="156" t="str">
        <f>IFERROR(VLOOKUP(Kataloge_Import!A159,'Nachweis Miete_MNK'!$A$28:$AB$277,23,FALSE),"")</f>
        <v/>
      </c>
      <c r="E160" s="90"/>
      <c r="F160" s="90"/>
      <c r="G160" s="88" t="str">
        <f>IF(D160=0,"",IFERROR(VLOOKUP(Kataloge_Import!A159,'Nachweis Miete_MNK'!$A$28:$AB$277,2,FALSE),""))</f>
        <v/>
      </c>
      <c r="H160" s="88" t="str">
        <f>IF(D160=0,"",IFERROR(VLOOKUP(Kataloge_Import!A159,'Nachweis Miete_MNK'!$A$28:$AB$277,3,FALSE),""))</f>
        <v/>
      </c>
      <c r="I160" s="88" t="str">
        <f>IF(D160=0,"",IFERROR(VLOOKUP(Kataloge_Import!A159,'Nachweis Miete_MNK'!$A$28:$AB$277,4,FALSE),""))</f>
        <v/>
      </c>
      <c r="J160" s="143" t="str">
        <f>IF(D160=0,"",IFERROR(VLOOKUP(Kataloge_Import!A159,'Nachweis Miete_MNK'!$A$28:$AB$277,5,FALSE),""))</f>
        <v/>
      </c>
      <c r="K160" s="143" t="str">
        <f>IF(D160=0,"",IFERROR(VLOOKUP(Kataloge_Import!A159,'Nachweis Miete_MNK'!$A$28:$AB$277,6,FALSE),""))</f>
        <v/>
      </c>
      <c r="L160" s="89" t="str">
        <f>IF(D160=0,"",IFERROR(VLOOKUP(Kataloge_Import!A159,'Nachweis Miete_MNK'!$A$28:$AB$277,9,FALSE),""))</f>
        <v/>
      </c>
      <c r="M160" s="89" t="str">
        <f>IF(D160=0,"",IFERROR(VLOOKUP(Kataloge_Import!A159,'Nachweis Miete_MNK'!$A$28:$AB$277,28,FALSE),""))</f>
        <v/>
      </c>
      <c r="N160" s="145" t="str">
        <f t="shared" ref="N160" si="84">IF(D160=0,"",IF(D160&lt;&gt;"","unbar",""))</f>
        <v/>
      </c>
      <c r="O160" s="143"/>
      <c r="P160" s="89"/>
      <c r="Q160" s="147"/>
      <c r="R160" s="89"/>
      <c r="S160" s="89"/>
      <c r="T160" s="89"/>
      <c r="U160" s="156"/>
      <c r="V160" s="143"/>
      <c r="W160" s="143"/>
      <c r="X160" s="143"/>
      <c r="Y160" s="143"/>
      <c r="Z160" s="143"/>
      <c r="AA160" s="143"/>
    </row>
    <row r="161" spans="1:27" ht="18" customHeight="1" x14ac:dyDescent="0.2">
      <c r="A161" s="137" t="str">
        <f t="shared" si="69"/>
        <v/>
      </c>
      <c r="B161" s="138" t="str">
        <f>IF(D161=0,"",IF(D161&lt;&gt;"",Kataloge_Import!B160,""))</f>
        <v/>
      </c>
      <c r="C161" s="138" t="str">
        <f t="shared" si="67"/>
        <v/>
      </c>
      <c r="D161" s="157" t="str">
        <f>IFERROR(VLOOKUP(Kataloge_Import!A160,'Nachweis Miete_MNK'!$A$28:$AB$277,26,FALSE),"")</f>
        <v/>
      </c>
      <c r="E161" s="90"/>
      <c r="F161" s="90"/>
      <c r="G161" s="140"/>
      <c r="H161" s="140"/>
      <c r="I161" s="140"/>
      <c r="J161" s="144"/>
      <c r="K161" s="144"/>
      <c r="L161" s="139"/>
      <c r="M161" s="139"/>
      <c r="N161" s="146"/>
      <c r="O161" s="144" t="str">
        <f>IF(D161=0,"",IFERROR(VLOOKUP(Kataloge_Import!A160,'Nachweis Miete_MNK'!$A$28:$AB$277,7,FALSE),""))</f>
        <v/>
      </c>
      <c r="P161" s="139" t="str">
        <f>IF(D161=0,"",IFERROR(VLOOKUP(Kataloge_Import!A160,'Nachweis Miete_MNK'!$A$28:$AB$277,14,FALSE),""))</f>
        <v/>
      </c>
      <c r="Q161" s="148" t="str">
        <f>IF(D161=0,"",IFERROR(VLOOKUP(Kataloge_Import!A160,'Nachweis Miete_MNK'!$A$28:$AB$277,8,FALSE),""))</f>
        <v/>
      </c>
      <c r="R161" s="139" t="str">
        <f>IF(D161=0,"",IFERROR(VLOOKUP(Kataloge_Import!A160,'Nachweis Miete_MNK'!$A$28:$AB$277,27,FALSE),""))</f>
        <v/>
      </c>
      <c r="S161" s="139" t="str">
        <f>IF(D161=0,"",IFERROR(VLOOKUP(Kataloge_Import!A160,'Nachweis Miete_MNK'!$A$28:$AB$277,18,FALSE),""))</f>
        <v/>
      </c>
      <c r="T161" s="139" t="str">
        <f>IF(D161=0,"",IFERROR(VLOOKUP(Kataloge_Import!A160,'Nachweis Miete_MNK'!$A$28:$AB$277,20,FALSE),""))</f>
        <v/>
      </c>
      <c r="U161" s="157" t="str">
        <f>IF(D161=0,"",IFERROR(VLOOKUP(Kataloge_Import!A160,'Nachweis Miete_MNK'!$A$28:$AB$277,25,FALSE),""))</f>
        <v/>
      </c>
      <c r="V161" s="144" t="str">
        <f>IF(AND($B161&lt;&gt;"",HHJ=Kataloge!S$1),CONCATENATE($U161,"_","Mietneben- bzw. Betriebsausgaben"),"")</f>
        <v/>
      </c>
      <c r="W161" s="144" t="str">
        <f>IF(AND($B161&lt;&gt;"",HHJ=Kataloge!T$1),CONCATENATE($U161,"_","Mietneben- bzw. Betriebsausgaben"),"")</f>
        <v/>
      </c>
      <c r="X161" s="144" t="str">
        <f>IF(AND($B161&lt;&gt;"",HHJ=Kataloge!U$1),CONCATENATE($U161,"_","Mietneben- bzw. Betriebsausgaben"),"")</f>
        <v/>
      </c>
      <c r="Y161" s="144" t="str">
        <f>IF(AND($B161&lt;&gt;"",HHJ=Kataloge!V$1),CONCATENATE($U161,"_","Mietneben- bzw. Betriebsausgaben"),"")</f>
        <v/>
      </c>
      <c r="Z161" s="144" t="str">
        <f>IF(AND($B161&lt;&gt;"",HHJ=Kataloge!W$1),CONCATENATE($U161,"_","Mietneben- bzw. Betriebsausgaben"),"")</f>
        <v/>
      </c>
      <c r="AA161" s="144" t="str">
        <f>IF(AND($B161&lt;&gt;"",HHJ=Kataloge!X$1),CONCATENATE($U161,"_","Mietneben- bzw. Betriebsausgaben"),"")</f>
        <v/>
      </c>
    </row>
    <row r="162" spans="1:27" ht="18" customHeight="1" x14ac:dyDescent="0.2">
      <c r="A162" s="86" t="str">
        <f t="shared" si="69"/>
        <v/>
      </c>
      <c r="B162" s="87" t="str">
        <f>IF(D162=0,"",IF(D162&lt;&gt;"",Kataloge_Import!B161,""))</f>
        <v/>
      </c>
      <c r="C162" s="87" t="str">
        <f t="shared" si="67"/>
        <v/>
      </c>
      <c r="D162" s="156" t="str">
        <f>IFERROR(VLOOKUP(Kataloge_Import!A161,'Nachweis Miete_MNK'!$A$28:$AB$277,23,FALSE),"")</f>
        <v/>
      </c>
      <c r="E162" s="90"/>
      <c r="F162" s="90"/>
      <c r="G162" s="88" t="str">
        <f>IF(D162=0,"",IFERROR(VLOOKUP(Kataloge_Import!A161,'Nachweis Miete_MNK'!$A$28:$AB$277,2,FALSE),""))</f>
        <v/>
      </c>
      <c r="H162" s="88" t="str">
        <f>IF(D162=0,"",IFERROR(VLOOKUP(Kataloge_Import!A161,'Nachweis Miete_MNK'!$A$28:$AB$277,3,FALSE),""))</f>
        <v/>
      </c>
      <c r="I162" s="88" t="str">
        <f>IF(D162=0,"",IFERROR(VLOOKUP(Kataloge_Import!A161,'Nachweis Miete_MNK'!$A$28:$AB$277,4,FALSE),""))</f>
        <v/>
      </c>
      <c r="J162" s="143" t="str">
        <f>IF(D162=0,"",IFERROR(VLOOKUP(Kataloge_Import!A161,'Nachweis Miete_MNK'!$A$28:$AB$277,5,FALSE),""))</f>
        <v/>
      </c>
      <c r="K162" s="143" t="str">
        <f>IF(D162=0,"",IFERROR(VLOOKUP(Kataloge_Import!A161,'Nachweis Miete_MNK'!$A$28:$AB$277,6,FALSE),""))</f>
        <v/>
      </c>
      <c r="L162" s="89" t="str">
        <f>IF(D162=0,"",IFERROR(VLOOKUP(Kataloge_Import!A161,'Nachweis Miete_MNK'!$A$28:$AB$277,9,FALSE),""))</f>
        <v/>
      </c>
      <c r="M162" s="89" t="str">
        <f>IF(D162=0,"",IFERROR(VLOOKUP(Kataloge_Import!A161,'Nachweis Miete_MNK'!$A$28:$AB$277,28,FALSE),""))</f>
        <v/>
      </c>
      <c r="N162" s="145" t="str">
        <f t="shared" ref="N162" si="85">IF(D162=0,"",IF(D162&lt;&gt;"","unbar",""))</f>
        <v/>
      </c>
      <c r="O162" s="143"/>
      <c r="P162" s="89"/>
      <c r="Q162" s="147"/>
      <c r="R162" s="89"/>
      <c r="S162" s="89"/>
      <c r="T162" s="89"/>
      <c r="U162" s="156"/>
      <c r="V162" s="143"/>
      <c r="W162" s="143"/>
      <c r="X162" s="143"/>
      <c r="Y162" s="143"/>
      <c r="Z162" s="143"/>
      <c r="AA162" s="143"/>
    </row>
    <row r="163" spans="1:27" ht="18" customHeight="1" x14ac:dyDescent="0.2">
      <c r="A163" s="137" t="str">
        <f t="shared" si="69"/>
        <v/>
      </c>
      <c r="B163" s="138" t="str">
        <f>IF(D163=0,"",IF(D163&lt;&gt;"",Kataloge_Import!B162,""))</f>
        <v/>
      </c>
      <c r="C163" s="138" t="str">
        <f t="shared" si="67"/>
        <v/>
      </c>
      <c r="D163" s="157" t="str">
        <f>IFERROR(VLOOKUP(Kataloge_Import!A162,'Nachweis Miete_MNK'!$A$28:$AB$277,26,FALSE),"")</f>
        <v/>
      </c>
      <c r="E163" s="90"/>
      <c r="F163" s="90"/>
      <c r="G163" s="140"/>
      <c r="H163" s="140"/>
      <c r="I163" s="140"/>
      <c r="J163" s="144"/>
      <c r="K163" s="144"/>
      <c r="L163" s="139"/>
      <c r="M163" s="139"/>
      <c r="N163" s="146"/>
      <c r="O163" s="144" t="str">
        <f>IF(D163=0,"",IFERROR(VLOOKUP(Kataloge_Import!A162,'Nachweis Miete_MNK'!$A$28:$AB$277,7,FALSE),""))</f>
        <v/>
      </c>
      <c r="P163" s="139" t="str">
        <f>IF(D163=0,"",IFERROR(VLOOKUP(Kataloge_Import!A162,'Nachweis Miete_MNK'!$A$28:$AB$277,14,FALSE),""))</f>
        <v/>
      </c>
      <c r="Q163" s="148" t="str">
        <f>IF(D163=0,"",IFERROR(VLOOKUP(Kataloge_Import!A162,'Nachweis Miete_MNK'!$A$28:$AB$277,8,FALSE),""))</f>
        <v/>
      </c>
      <c r="R163" s="139" t="str">
        <f>IF(D163=0,"",IFERROR(VLOOKUP(Kataloge_Import!A162,'Nachweis Miete_MNK'!$A$28:$AB$277,27,FALSE),""))</f>
        <v/>
      </c>
      <c r="S163" s="139" t="str">
        <f>IF(D163=0,"",IFERROR(VLOOKUP(Kataloge_Import!A162,'Nachweis Miete_MNK'!$A$28:$AB$277,18,FALSE),""))</f>
        <v/>
      </c>
      <c r="T163" s="139" t="str">
        <f>IF(D163=0,"",IFERROR(VLOOKUP(Kataloge_Import!A162,'Nachweis Miete_MNK'!$A$28:$AB$277,20,FALSE),""))</f>
        <v/>
      </c>
      <c r="U163" s="157" t="str">
        <f>IF(D163=0,"",IFERROR(VLOOKUP(Kataloge_Import!A162,'Nachweis Miete_MNK'!$A$28:$AB$277,25,FALSE),""))</f>
        <v/>
      </c>
      <c r="V163" s="144" t="str">
        <f>IF(AND($B163&lt;&gt;"",HHJ=Kataloge!S$1),CONCATENATE($U163,"_","Mietneben- bzw. Betriebsausgaben"),"")</f>
        <v/>
      </c>
      <c r="W163" s="144" t="str">
        <f>IF(AND($B163&lt;&gt;"",HHJ=Kataloge!T$1),CONCATENATE($U163,"_","Mietneben- bzw. Betriebsausgaben"),"")</f>
        <v/>
      </c>
      <c r="X163" s="144" t="str">
        <f>IF(AND($B163&lt;&gt;"",HHJ=Kataloge!U$1),CONCATENATE($U163,"_","Mietneben- bzw. Betriebsausgaben"),"")</f>
        <v/>
      </c>
      <c r="Y163" s="144" t="str">
        <f>IF(AND($B163&lt;&gt;"",HHJ=Kataloge!V$1),CONCATENATE($U163,"_","Mietneben- bzw. Betriebsausgaben"),"")</f>
        <v/>
      </c>
      <c r="Z163" s="144" t="str">
        <f>IF(AND($B163&lt;&gt;"",HHJ=Kataloge!W$1),CONCATENATE($U163,"_","Mietneben- bzw. Betriebsausgaben"),"")</f>
        <v/>
      </c>
      <c r="AA163" s="144" t="str">
        <f>IF(AND($B163&lt;&gt;"",HHJ=Kataloge!X$1),CONCATENATE($U163,"_","Mietneben- bzw. Betriebsausgaben"),"")</f>
        <v/>
      </c>
    </row>
    <row r="164" spans="1:27" ht="18" customHeight="1" x14ac:dyDescent="0.2">
      <c r="A164" s="86" t="str">
        <f t="shared" si="69"/>
        <v/>
      </c>
      <c r="B164" s="87" t="str">
        <f>IF(D164=0,"",IF(D164&lt;&gt;"",Kataloge_Import!B163,""))</f>
        <v/>
      </c>
      <c r="C164" s="87" t="str">
        <f t="shared" si="67"/>
        <v/>
      </c>
      <c r="D164" s="156" t="str">
        <f>IFERROR(VLOOKUP(Kataloge_Import!A163,'Nachweis Miete_MNK'!$A$28:$AB$277,23,FALSE),"")</f>
        <v/>
      </c>
      <c r="E164" s="90"/>
      <c r="F164" s="90"/>
      <c r="G164" s="88" t="str">
        <f>IF(D164=0,"",IFERROR(VLOOKUP(Kataloge_Import!A163,'Nachweis Miete_MNK'!$A$28:$AB$277,2,FALSE),""))</f>
        <v/>
      </c>
      <c r="H164" s="88" t="str">
        <f>IF(D164=0,"",IFERROR(VLOOKUP(Kataloge_Import!A163,'Nachweis Miete_MNK'!$A$28:$AB$277,3,FALSE),""))</f>
        <v/>
      </c>
      <c r="I164" s="88" t="str">
        <f>IF(D164=0,"",IFERROR(VLOOKUP(Kataloge_Import!A163,'Nachweis Miete_MNK'!$A$28:$AB$277,4,FALSE),""))</f>
        <v/>
      </c>
      <c r="J164" s="143" t="str">
        <f>IF(D164=0,"",IFERROR(VLOOKUP(Kataloge_Import!A163,'Nachweis Miete_MNK'!$A$28:$AB$277,5,FALSE),""))</f>
        <v/>
      </c>
      <c r="K164" s="143" t="str">
        <f>IF(D164=0,"",IFERROR(VLOOKUP(Kataloge_Import!A163,'Nachweis Miete_MNK'!$A$28:$AB$277,6,FALSE),""))</f>
        <v/>
      </c>
      <c r="L164" s="89" t="str">
        <f>IF(D164=0,"",IFERROR(VLOOKUP(Kataloge_Import!A163,'Nachweis Miete_MNK'!$A$28:$AB$277,9,FALSE),""))</f>
        <v/>
      </c>
      <c r="M164" s="89" t="str">
        <f>IF(D164=0,"",IFERROR(VLOOKUP(Kataloge_Import!A163,'Nachweis Miete_MNK'!$A$28:$AB$277,28,FALSE),""))</f>
        <v/>
      </c>
      <c r="N164" s="145" t="str">
        <f t="shared" ref="N164" si="86">IF(D164=0,"",IF(D164&lt;&gt;"","unbar",""))</f>
        <v/>
      </c>
      <c r="O164" s="143"/>
      <c r="P164" s="89"/>
      <c r="Q164" s="147"/>
      <c r="R164" s="89"/>
      <c r="S164" s="89"/>
      <c r="T164" s="89"/>
      <c r="U164" s="156"/>
      <c r="V164" s="143"/>
      <c r="W164" s="143"/>
      <c r="X164" s="143"/>
      <c r="Y164" s="143"/>
      <c r="Z164" s="143"/>
      <c r="AA164" s="143"/>
    </row>
    <row r="165" spans="1:27" ht="18" customHeight="1" x14ac:dyDescent="0.2">
      <c r="A165" s="137" t="str">
        <f t="shared" si="69"/>
        <v/>
      </c>
      <c r="B165" s="138" t="str">
        <f>IF(D165=0,"",IF(D165&lt;&gt;"",Kataloge_Import!B164,""))</f>
        <v/>
      </c>
      <c r="C165" s="138" t="str">
        <f t="shared" si="67"/>
        <v/>
      </c>
      <c r="D165" s="157" t="str">
        <f>IFERROR(VLOOKUP(Kataloge_Import!A164,'Nachweis Miete_MNK'!$A$28:$AB$277,26,FALSE),"")</f>
        <v/>
      </c>
      <c r="E165" s="90"/>
      <c r="F165" s="90"/>
      <c r="G165" s="140"/>
      <c r="H165" s="140"/>
      <c r="I165" s="140"/>
      <c r="J165" s="144"/>
      <c r="K165" s="144"/>
      <c r="L165" s="139"/>
      <c r="M165" s="139"/>
      <c r="N165" s="146"/>
      <c r="O165" s="144" t="str">
        <f>IF(D165=0,"",IFERROR(VLOOKUP(Kataloge_Import!A164,'Nachweis Miete_MNK'!$A$28:$AB$277,7,FALSE),""))</f>
        <v/>
      </c>
      <c r="P165" s="139" t="str">
        <f>IF(D165=0,"",IFERROR(VLOOKUP(Kataloge_Import!A164,'Nachweis Miete_MNK'!$A$28:$AB$277,14,FALSE),""))</f>
        <v/>
      </c>
      <c r="Q165" s="148" t="str">
        <f>IF(D165=0,"",IFERROR(VLOOKUP(Kataloge_Import!A164,'Nachweis Miete_MNK'!$A$28:$AB$277,8,FALSE),""))</f>
        <v/>
      </c>
      <c r="R165" s="139" t="str">
        <f>IF(D165=0,"",IFERROR(VLOOKUP(Kataloge_Import!A164,'Nachweis Miete_MNK'!$A$28:$AB$277,27,FALSE),""))</f>
        <v/>
      </c>
      <c r="S165" s="139" t="str">
        <f>IF(D165=0,"",IFERROR(VLOOKUP(Kataloge_Import!A164,'Nachweis Miete_MNK'!$A$28:$AB$277,18,FALSE),""))</f>
        <v/>
      </c>
      <c r="T165" s="139" t="str">
        <f>IF(D165=0,"",IFERROR(VLOOKUP(Kataloge_Import!A164,'Nachweis Miete_MNK'!$A$28:$AB$277,20,FALSE),""))</f>
        <v/>
      </c>
      <c r="U165" s="157" t="str">
        <f>IF(D165=0,"",IFERROR(VLOOKUP(Kataloge_Import!A164,'Nachweis Miete_MNK'!$A$28:$AB$277,25,FALSE),""))</f>
        <v/>
      </c>
      <c r="V165" s="144" t="str">
        <f>IF(AND($B165&lt;&gt;"",HHJ=Kataloge!S$1),CONCATENATE($U165,"_","Mietneben- bzw. Betriebsausgaben"),"")</f>
        <v/>
      </c>
      <c r="W165" s="144" t="str">
        <f>IF(AND($B165&lt;&gt;"",HHJ=Kataloge!T$1),CONCATENATE($U165,"_","Mietneben- bzw. Betriebsausgaben"),"")</f>
        <v/>
      </c>
      <c r="X165" s="144" t="str">
        <f>IF(AND($B165&lt;&gt;"",HHJ=Kataloge!U$1),CONCATENATE($U165,"_","Mietneben- bzw. Betriebsausgaben"),"")</f>
        <v/>
      </c>
      <c r="Y165" s="144" t="str">
        <f>IF(AND($B165&lt;&gt;"",HHJ=Kataloge!V$1),CONCATENATE($U165,"_","Mietneben- bzw. Betriebsausgaben"),"")</f>
        <v/>
      </c>
      <c r="Z165" s="144" t="str">
        <f>IF(AND($B165&lt;&gt;"",HHJ=Kataloge!W$1),CONCATENATE($U165,"_","Mietneben- bzw. Betriebsausgaben"),"")</f>
        <v/>
      </c>
      <c r="AA165" s="144" t="str">
        <f>IF(AND($B165&lt;&gt;"",HHJ=Kataloge!X$1),CONCATENATE($U165,"_","Mietneben- bzw. Betriebsausgaben"),"")</f>
        <v/>
      </c>
    </row>
    <row r="166" spans="1:27" ht="18" customHeight="1" x14ac:dyDescent="0.2">
      <c r="A166" s="86" t="str">
        <f t="shared" si="69"/>
        <v/>
      </c>
      <c r="B166" s="87" t="str">
        <f>IF(D166=0,"",IF(D166&lt;&gt;"",Kataloge_Import!B165,""))</f>
        <v/>
      </c>
      <c r="C166" s="87" t="str">
        <f t="shared" si="67"/>
        <v/>
      </c>
      <c r="D166" s="156" t="str">
        <f>IFERROR(VLOOKUP(Kataloge_Import!A165,'Nachweis Miete_MNK'!$A$28:$AB$277,23,FALSE),"")</f>
        <v/>
      </c>
      <c r="E166" s="90"/>
      <c r="F166" s="90"/>
      <c r="G166" s="88" t="str">
        <f>IF(D166=0,"",IFERROR(VLOOKUP(Kataloge_Import!A165,'Nachweis Miete_MNK'!$A$28:$AB$277,2,FALSE),""))</f>
        <v/>
      </c>
      <c r="H166" s="88" t="str">
        <f>IF(D166=0,"",IFERROR(VLOOKUP(Kataloge_Import!A165,'Nachweis Miete_MNK'!$A$28:$AB$277,3,FALSE),""))</f>
        <v/>
      </c>
      <c r="I166" s="88" t="str">
        <f>IF(D166=0,"",IFERROR(VLOOKUP(Kataloge_Import!A165,'Nachweis Miete_MNK'!$A$28:$AB$277,4,FALSE),""))</f>
        <v/>
      </c>
      <c r="J166" s="143" t="str">
        <f>IF(D166=0,"",IFERROR(VLOOKUP(Kataloge_Import!A165,'Nachweis Miete_MNK'!$A$28:$AB$277,5,FALSE),""))</f>
        <v/>
      </c>
      <c r="K166" s="143" t="str">
        <f>IF(D166=0,"",IFERROR(VLOOKUP(Kataloge_Import!A165,'Nachweis Miete_MNK'!$A$28:$AB$277,6,FALSE),""))</f>
        <v/>
      </c>
      <c r="L166" s="89" t="str">
        <f>IF(D166=0,"",IFERROR(VLOOKUP(Kataloge_Import!A165,'Nachweis Miete_MNK'!$A$28:$AB$277,9,FALSE),""))</f>
        <v/>
      </c>
      <c r="M166" s="89" t="str">
        <f>IF(D166=0,"",IFERROR(VLOOKUP(Kataloge_Import!A165,'Nachweis Miete_MNK'!$A$28:$AB$277,28,FALSE),""))</f>
        <v/>
      </c>
      <c r="N166" s="145" t="str">
        <f t="shared" ref="N166" si="87">IF(D166=0,"",IF(D166&lt;&gt;"","unbar",""))</f>
        <v/>
      </c>
      <c r="O166" s="143"/>
      <c r="P166" s="89"/>
      <c r="Q166" s="147"/>
      <c r="R166" s="89"/>
      <c r="S166" s="89"/>
      <c r="T166" s="89"/>
      <c r="U166" s="156"/>
      <c r="V166" s="143"/>
      <c r="W166" s="143"/>
      <c r="X166" s="143"/>
      <c r="Y166" s="143"/>
      <c r="Z166" s="143"/>
      <c r="AA166" s="143"/>
    </row>
    <row r="167" spans="1:27" ht="18" customHeight="1" x14ac:dyDescent="0.2">
      <c r="A167" s="137" t="str">
        <f t="shared" si="69"/>
        <v/>
      </c>
      <c r="B167" s="138" t="str">
        <f>IF(D167=0,"",IF(D167&lt;&gt;"",Kataloge_Import!B166,""))</f>
        <v/>
      </c>
      <c r="C167" s="138" t="str">
        <f t="shared" si="67"/>
        <v/>
      </c>
      <c r="D167" s="157" t="str">
        <f>IFERROR(VLOOKUP(Kataloge_Import!A166,'Nachweis Miete_MNK'!$A$28:$AB$277,26,FALSE),"")</f>
        <v/>
      </c>
      <c r="E167" s="90"/>
      <c r="F167" s="90"/>
      <c r="G167" s="140"/>
      <c r="H167" s="140"/>
      <c r="I167" s="140"/>
      <c r="J167" s="144"/>
      <c r="K167" s="144"/>
      <c r="L167" s="139"/>
      <c r="M167" s="139"/>
      <c r="N167" s="146"/>
      <c r="O167" s="144" t="str">
        <f>IF(D167=0,"",IFERROR(VLOOKUP(Kataloge_Import!A166,'Nachweis Miete_MNK'!$A$28:$AB$277,7,FALSE),""))</f>
        <v/>
      </c>
      <c r="P167" s="139" t="str">
        <f>IF(D167=0,"",IFERROR(VLOOKUP(Kataloge_Import!A166,'Nachweis Miete_MNK'!$A$28:$AB$277,14,FALSE),""))</f>
        <v/>
      </c>
      <c r="Q167" s="148" t="str">
        <f>IF(D167=0,"",IFERROR(VLOOKUP(Kataloge_Import!A166,'Nachweis Miete_MNK'!$A$28:$AB$277,8,FALSE),""))</f>
        <v/>
      </c>
      <c r="R167" s="139" t="str">
        <f>IF(D167=0,"",IFERROR(VLOOKUP(Kataloge_Import!A166,'Nachweis Miete_MNK'!$A$28:$AB$277,27,FALSE),""))</f>
        <v/>
      </c>
      <c r="S167" s="139" t="str">
        <f>IF(D167=0,"",IFERROR(VLOOKUP(Kataloge_Import!A166,'Nachweis Miete_MNK'!$A$28:$AB$277,18,FALSE),""))</f>
        <v/>
      </c>
      <c r="T167" s="139" t="str">
        <f>IF(D167=0,"",IFERROR(VLOOKUP(Kataloge_Import!A166,'Nachweis Miete_MNK'!$A$28:$AB$277,20,FALSE),""))</f>
        <v/>
      </c>
      <c r="U167" s="157" t="str">
        <f>IF(D167=0,"",IFERROR(VLOOKUP(Kataloge_Import!A166,'Nachweis Miete_MNK'!$A$28:$AB$277,25,FALSE),""))</f>
        <v/>
      </c>
      <c r="V167" s="144" t="str">
        <f>IF(AND($B167&lt;&gt;"",HHJ=Kataloge!S$1),CONCATENATE($U167,"_","Mietneben- bzw. Betriebsausgaben"),"")</f>
        <v/>
      </c>
      <c r="W167" s="144" t="str">
        <f>IF(AND($B167&lt;&gt;"",HHJ=Kataloge!T$1),CONCATENATE($U167,"_","Mietneben- bzw. Betriebsausgaben"),"")</f>
        <v/>
      </c>
      <c r="X167" s="144" t="str">
        <f>IF(AND($B167&lt;&gt;"",HHJ=Kataloge!U$1),CONCATENATE($U167,"_","Mietneben- bzw. Betriebsausgaben"),"")</f>
        <v/>
      </c>
      <c r="Y167" s="144" t="str">
        <f>IF(AND($B167&lt;&gt;"",HHJ=Kataloge!V$1),CONCATENATE($U167,"_","Mietneben- bzw. Betriebsausgaben"),"")</f>
        <v/>
      </c>
      <c r="Z167" s="144" t="str">
        <f>IF(AND($B167&lt;&gt;"",HHJ=Kataloge!W$1),CONCATENATE($U167,"_","Mietneben- bzw. Betriebsausgaben"),"")</f>
        <v/>
      </c>
      <c r="AA167" s="144" t="str">
        <f>IF(AND($B167&lt;&gt;"",HHJ=Kataloge!X$1),CONCATENATE($U167,"_","Mietneben- bzw. Betriebsausgaben"),"")</f>
        <v/>
      </c>
    </row>
    <row r="168" spans="1:27" ht="18" customHeight="1" x14ac:dyDescent="0.2">
      <c r="A168" s="86" t="str">
        <f t="shared" si="69"/>
        <v/>
      </c>
      <c r="B168" s="87" t="str">
        <f>IF(D168=0,"",IF(D168&lt;&gt;"",Kataloge_Import!B167,""))</f>
        <v/>
      </c>
      <c r="C168" s="87" t="str">
        <f t="shared" si="67"/>
        <v/>
      </c>
      <c r="D168" s="156" t="str">
        <f>IFERROR(VLOOKUP(Kataloge_Import!A167,'Nachweis Miete_MNK'!$A$28:$AB$277,23,FALSE),"")</f>
        <v/>
      </c>
      <c r="E168" s="90"/>
      <c r="F168" s="90"/>
      <c r="G168" s="88" t="str">
        <f>IF(D168=0,"",IFERROR(VLOOKUP(Kataloge_Import!A167,'Nachweis Miete_MNK'!$A$28:$AB$277,2,FALSE),""))</f>
        <v/>
      </c>
      <c r="H168" s="88" t="str">
        <f>IF(D168=0,"",IFERROR(VLOOKUP(Kataloge_Import!A167,'Nachweis Miete_MNK'!$A$28:$AB$277,3,FALSE),""))</f>
        <v/>
      </c>
      <c r="I168" s="88" t="str">
        <f>IF(D168=0,"",IFERROR(VLOOKUP(Kataloge_Import!A167,'Nachweis Miete_MNK'!$A$28:$AB$277,4,FALSE),""))</f>
        <v/>
      </c>
      <c r="J168" s="143" t="str">
        <f>IF(D168=0,"",IFERROR(VLOOKUP(Kataloge_Import!A167,'Nachweis Miete_MNK'!$A$28:$AB$277,5,FALSE),""))</f>
        <v/>
      </c>
      <c r="K168" s="143" t="str">
        <f>IF(D168=0,"",IFERROR(VLOOKUP(Kataloge_Import!A167,'Nachweis Miete_MNK'!$A$28:$AB$277,6,FALSE),""))</f>
        <v/>
      </c>
      <c r="L168" s="89" t="str">
        <f>IF(D168=0,"",IFERROR(VLOOKUP(Kataloge_Import!A167,'Nachweis Miete_MNK'!$A$28:$AB$277,9,FALSE),""))</f>
        <v/>
      </c>
      <c r="M168" s="89" t="str">
        <f>IF(D168=0,"",IFERROR(VLOOKUP(Kataloge_Import!A167,'Nachweis Miete_MNK'!$A$28:$AB$277,28,FALSE),""))</f>
        <v/>
      </c>
      <c r="N168" s="145" t="str">
        <f t="shared" ref="N168" si="88">IF(D168=0,"",IF(D168&lt;&gt;"","unbar",""))</f>
        <v/>
      </c>
      <c r="O168" s="143"/>
      <c r="P168" s="89"/>
      <c r="Q168" s="147"/>
      <c r="R168" s="89"/>
      <c r="S168" s="89"/>
      <c r="T168" s="89"/>
      <c r="U168" s="156"/>
      <c r="V168" s="143"/>
      <c r="W168" s="143"/>
      <c r="X168" s="143"/>
      <c r="Y168" s="143"/>
      <c r="Z168" s="143"/>
      <c r="AA168" s="143"/>
    </row>
    <row r="169" spans="1:27" ht="18" customHeight="1" x14ac:dyDescent="0.2">
      <c r="A169" s="137" t="str">
        <f t="shared" si="69"/>
        <v/>
      </c>
      <c r="B169" s="138" t="str">
        <f>IF(D169=0,"",IF(D169&lt;&gt;"",Kataloge_Import!B168,""))</f>
        <v/>
      </c>
      <c r="C169" s="138" t="str">
        <f t="shared" si="67"/>
        <v/>
      </c>
      <c r="D169" s="157" t="str">
        <f>IFERROR(VLOOKUP(Kataloge_Import!A168,'Nachweis Miete_MNK'!$A$28:$AB$277,26,FALSE),"")</f>
        <v/>
      </c>
      <c r="E169" s="90"/>
      <c r="F169" s="90"/>
      <c r="G169" s="140"/>
      <c r="H169" s="140"/>
      <c r="I169" s="140"/>
      <c r="J169" s="144"/>
      <c r="K169" s="144"/>
      <c r="L169" s="139"/>
      <c r="M169" s="139"/>
      <c r="N169" s="146"/>
      <c r="O169" s="144" t="str">
        <f>IF(D169=0,"",IFERROR(VLOOKUP(Kataloge_Import!A168,'Nachweis Miete_MNK'!$A$28:$AB$277,7,FALSE),""))</f>
        <v/>
      </c>
      <c r="P169" s="139" t="str">
        <f>IF(D169=0,"",IFERROR(VLOOKUP(Kataloge_Import!A168,'Nachweis Miete_MNK'!$A$28:$AB$277,14,FALSE),""))</f>
        <v/>
      </c>
      <c r="Q169" s="148" t="str">
        <f>IF(D169=0,"",IFERROR(VLOOKUP(Kataloge_Import!A168,'Nachweis Miete_MNK'!$A$28:$AB$277,8,FALSE),""))</f>
        <v/>
      </c>
      <c r="R169" s="139" t="str">
        <f>IF(D169=0,"",IFERROR(VLOOKUP(Kataloge_Import!A168,'Nachweis Miete_MNK'!$A$28:$AB$277,27,FALSE),""))</f>
        <v/>
      </c>
      <c r="S169" s="139" t="str">
        <f>IF(D169=0,"",IFERROR(VLOOKUP(Kataloge_Import!A168,'Nachweis Miete_MNK'!$A$28:$AB$277,18,FALSE),""))</f>
        <v/>
      </c>
      <c r="T169" s="139" t="str">
        <f>IF(D169=0,"",IFERROR(VLOOKUP(Kataloge_Import!A168,'Nachweis Miete_MNK'!$A$28:$AB$277,20,FALSE),""))</f>
        <v/>
      </c>
      <c r="U169" s="157" t="str">
        <f>IF(D169=0,"",IFERROR(VLOOKUP(Kataloge_Import!A168,'Nachweis Miete_MNK'!$A$28:$AB$277,25,FALSE),""))</f>
        <v/>
      </c>
      <c r="V169" s="144" t="str">
        <f>IF(AND($B169&lt;&gt;"",HHJ=Kataloge!S$1),CONCATENATE($U169,"_","Mietneben- bzw. Betriebsausgaben"),"")</f>
        <v/>
      </c>
      <c r="W169" s="144" t="str">
        <f>IF(AND($B169&lt;&gt;"",HHJ=Kataloge!T$1),CONCATENATE($U169,"_","Mietneben- bzw. Betriebsausgaben"),"")</f>
        <v/>
      </c>
      <c r="X169" s="144" t="str">
        <f>IF(AND($B169&lt;&gt;"",HHJ=Kataloge!U$1),CONCATENATE($U169,"_","Mietneben- bzw. Betriebsausgaben"),"")</f>
        <v/>
      </c>
      <c r="Y169" s="144" t="str">
        <f>IF(AND($B169&lt;&gt;"",HHJ=Kataloge!V$1),CONCATENATE($U169,"_","Mietneben- bzw. Betriebsausgaben"),"")</f>
        <v/>
      </c>
      <c r="Z169" s="144" t="str">
        <f>IF(AND($B169&lt;&gt;"",HHJ=Kataloge!W$1),CONCATENATE($U169,"_","Mietneben- bzw. Betriebsausgaben"),"")</f>
        <v/>
      </c>
      <c r="AA169" s="144" t="str">
        <f>IF(AND($B169&lt;&gt;"",HHJ=Kataloge!X$1),CONCATENATE($U169,"_","Mietneben- bzw. Betriebsausgaben"),"")</f>
        <v/>
      </c>
    </row>
    <row r="170" spans="1:27" ht="18" customHeight="1" x14ac:dyDescent="0.2">
      <c r="A170" s="86" t="str">
        <f t="shared" si="69"/>
        <v/>
      </c>
      <c r="B170" s="87" t="str">
        <f>IF(D170=0,"",IF(D170&lt;&gt;"",Kataloge_Import!B169,""))</f>
        <v/>
      </c>
      <c r="C170" s="87" t="str">
        <f t="shared" si="67"/>
        <v/>
      </c>
      <c r="D170" s="156" t="str">
        <f>IFERROR(VLOOKUP(Kataloge_Import!A169,'Nachweis Miete_MNK'!$A$28:$AB$277,23,FALSE),"")</f>
        <v/>
      </c>
      <c r="E170" s="90"/>
      <c r="F170" s="90"/>
      <c r="G170" s="88" t="str">
        <f>IF(D170=0,"",IFERROR(VLOOKUP(Kataloge_Import!A169,'Nachweis Miete_MNK'!$A$28:$AB$277,2,FALSE),""))</f>
        <v/>
      </c>
      <c r="H170" s="88" t="str">
        <f>IF(D170=0,"",IFERROR(VLOOKUP(Kataloge_Import!A169,'Nachweis Miete_MNK'!$A$28:$AB$277,3,FALSE),""))</f>
        <v/>
      </c>
      <c r="I170" s="88" t="str">
        <f>IF(D170=0,"",IFERROR(VLOOKUP(Kataloge_Import!A169,'Nachweis Miete_MNK'!$A$28:$AB$277,4,FALSE),""))</f>
        <v/>
      </c>
      <c r="J170" s="143" t="str">
        <f>IF(D170=0,"",IFERROR(VLOOKUP(Kataloge_Import!A169,'Nachweis Miete_MNK'!$A$28:$AB$277,5,FALSE),""))</f>
        <v/>
      </c>
      <c r="K170" s="143" t="str">
        <f>IF(D170=0,"",IFERROR(VLOOKUP(Kataloge_Import!A169,'Nachweis Miete_MNK'!$A$28:$AB$277,6,FALSE),""))</f>
        <v/>
      </c>
      <c r="L170" s="89" t="str">
        <f>IF(D170=0,"",IFERROR(VLOOKUP(Kataloge_Import!A169,'Nachweis Miete_MNK'!$A$28:$AB$277,9,FALSE),""))</f>
        <v/>
      </c>
      <c r="M170" s="89" t="str">
        <f>IF(D170=0,"",IFERROR(VLOOKUP(Kataloge_Import!A169,'Nachweis Miete_MNK'!$A$28:$AB$277,28,FALSE),""))</f>
        <v/>
      </c>
      <c r="N170" s="145" t="str">
        <f t="shared" ref="N170" si="89">IF(D170=0,"",IF(D170&lt;&gt;"","unbar",""))</f>
        <v/>
      </c>
      <c r="O170" s="143"/>
      <c r="P170" s="89"/>
      <c r="Q170" s="147"/>
      <c r="R170" s="89"/>
      <c r="S170" s="89"/>
      <c r="T170" s="89"/>
      <c r="U170" s="156"/>
      <c r="V170" s="143"/>
      <c r="W170" s="143"/>
      <c r="X170" s="143"/>
      <c r="Y170" s="143"/>
      <c r="Z170" s="143"/>
      <c r="AA170" s="143"/>
    </row>
    <row r="171" spans="1:27" ht="18" customHeight="1" x14ac:dyDescent="0.2">
      <c r="A171" s="137" t="str">
        <f t="shared" si="69"/>
        <v/>
      </c>
      <c r="B171" s="138" t="str">
        <f>IF(D171=0,"",IF(D171&lt;&gt;"",Kataloge_Import!B170,""))</f>
        <v/>
      </c>
      <c r="C171" s="138" t="str">
        <f t="shared" si="67"/>
        <v/>
      </c>
      <c r="D171" s="157" t="str">
        <f>IFERROR(VLOOKUP(Kataloge_Import!A170,'Nachweis Miete_MNK'!$A$28:$AB$277,26,FALSE),"")</f>
        <v/>
      </c>
      <c r="E171" s="90"/>
      <c r="F171" s="90"/>
      <c r="G171" s="140"/>
      <c r="H171" s="140"/>
      <c r="I171" s="140"/>
      <c r="J171" s="144"/>
      <c r="K171" s="144"/>
      <c r="L171" s="139"/>
      <c r="M171" s="139"/>
      <c r="N171" s="146"/>
      <c r="O171" s="144" t="str">
        <f>IF(D171=0,"",IFERROR(VLOOKUP(Kataloge_Import!A170,'Nachweis Miete_MNK'!$A$28:$AB$277,7,FALSE),""))</f>
        <v/>
      </c>
      <c r="P171" s="139" t="str">
        <f>IF(D171=0,"",IFERROR(VLOOKUP(Kataloge_Import!A170,'Nachweis Miete_MNK'!$A$28:$AB$277,14,FALSE),""))</f>
        <v/>
      </c>
      <c r="Q171" s="148" t="str">
        <f>IF(D171=0,"",IFERROR(VLOOKUP(Kataloge_Import!A170,'Nachweis Miete_MNK'!$A$28:$AB$277,8,FALSE),""))</f>
        <v/>
      </c>
      <c r="R171" s="139" t="str">
        <f>IF(D171=0,"",IFERROR(VLOOKUP(Kataloge_Import!A170,'Nachweis Miete_MNK'!$A$28:$AB$277,27,FALSE),""))</f>
        <v/>
      </c>
      <c r="S171" s="139" t="str">
        <f>IF(D171=0,"",IFERROR(VLOOKUP(Kataloge_Import!A170,'Nachweis Miete_MNK'!$A$28:$AB$277,18,FALSE),""))</f>
        <v/>
      </c>
      <c r="T171" s="139" t="str">
        <f>IF(D171=0,"",IFERROR(VLOOKUP(Kataloge_Import!A170,'Nachweis Miete_MNK'!$A$28:$AB$277,20,FALSE),""))</f>
        <v/>
      </c>
      <c r="U171" s="157" t="str">
        <f>IF(D171=0,"",IFERROR(VLOOKUP(Kataloge_Import!A170,'Nachweis Miete_MNK'!$A$28:$AB$277,25,FALSE),""))</f>
        <v/>
      </c>
      <c r="V171" s="144" t="str">
        <f>IF(AND($B171&lt;&gt;"",HHJ=Kataloge!S$1),CONCATENATE($U171,"_","Mietneben- bzw. Betriebsausgaben"),"")</f>
        <v/>
      </c>
      <c r="W171" s="144" t="str">
        <f>IF(AND($B171&lt;&gt;"",HHJ=Kataloge!T$1),CONCATENATE($U171,"_","Mietneben- bzw. Betriebsausgaben"),"")</f>
        <v/>
      </c>
      <c r="X171" s="144" t="str">
        <f>IF(AND($B171&lt;&gt;"",HHJ=Kataloge!U$1),CONCATENATE($U171,"_","Mietneben- bzw. Betriebsausgaben"),"")</f>
        <v/>
      </c>
      <c r="Y171" s="144" t="str">
        <f>IF(AND($B171&lt;&gt;"",HHJ=Kataloge!V$1),CONCATENATE($U171,"_","Mietneben- bzw. Betriebsausgaben"),"")</f>
        <v/>
      </c>
      <c r="Z171" s="144" t="str">
        <f>IF(AND($B171&lt;&gt;"",HHJ=Kataloge!W$1),CONCATENATE($U171,"_","Mietneben- bzw. Betriebsausgaben"),"")</f>
        <v/>
      </c>
      <c r="AA171" s="144" t="str">
        <f>IF(AND($B171&lt;&gt;"",HHJ=Kataloge!X$1),CONCATENATE($U171,"_","Mietneben- bzw. Betriebsausgaben"),"")</f>
        <v/>
      </c>
    </row>
    <row r="172" spans="1:27" ht="18" customHeight="1" x14ac:dyDescent="0.2">
      <c r="A172" s="86" t="str">
        <f t="shared" si="69"/>
        <v/>
      </c>
      <c r="B172" s="87" t="str">
        <f>IF(D172=0,"",IF(D172&lt;&gt;"",Kataloge_Import!B171,""))</f>
        <v/>
      </c>
      <c r="C172" s="87" t="str">
        <f t="shared" si="67"/>
        <v/>
      </c>
      <c r="D172" s="156" t="str">
        <f>IFERROR(VLOOKUP(Kataloge_Import!A171,'Nachweis Miete_MNK'!$A$28:$AB$277,23,FALSE),"")</f>
        <v/>
      </c>
      <c r="E172" s="90"/>
      <c r="F172" s="90"/>
      <c r="G172" s="88" t="str">
        <f>IF(D172=0,"",IFERROR(VLOOKUP(Kataloge_Import!A171,'Nachweis Miete_MNK'!$A$28:$AB$277,2,FALSE),""))</f>
        <v/>
      </c>
      <c r="H172" s="88" t="str">
        <f>IF(D172=0,"",IFERROR(VLOOKUP(Kataloge_Import!A171,'Nachweis Miete_MNK'!$A$28:$AB$277,3,FALSE),""))</f>
        <v/>
      </c>
      <c r="I172" s="88" t="str">
        <f>IF(D172=0,"",IFERROR(VLOOKUP(Kataloge_Import!A171,'Nachweis Miete_MNK'!$A$28:$AB$277,4,FALSE),""))</f>
        <v/>
      </c>
      <c r="J172" s="143" t="str">
        <f>IF(D172=0,"",IFERROR(VLOOKUP(Kataloge_Import!A171,'Nachweis Miete_MNK'!$A$28:$AB$277,5,FALSE),""))</f>
        <v/>
      </c>
      <c r="K172" s="143" t="str">
        <f>IF(D172=0,"",IFERROR(VLOOKUP(Kataloge_Import!A171,'Nachweis Miete_MNK'!$A$28:$AB$277,6,FALSE),""))</f>
        <v/>
      </c>
      <c r="L172" s="89" t="str">
        <f>IF(D172=0,"",IFERROR(VLOOKUP(Kataloge_Import!A171,'Nachweis Miete_MNK'!$A$28:$AB$277,9,FALSE),""))</f>
        <v/>
      </c>
      <c r="M172" s="89" t="str">
        <f>IF(D172=0,"",IFERROR(VLOOKUP(Kataloge_Import!A171,'Nachweis Miete_MNK'!$A$28:$AB$277,28,FALSE),""))</f>
        <v/>
      </c>
      <c r="N172" s="145" t="str">
        <f t="shared" ref="N172" si="90">IF(D172=0,"",IF(D172&lt;&gt;"","unbar",""))</f>
        <v/>
      </c>
      <c r="O172" s="143"/>
      <c r="P172" s="89"/>
      <c r="Q172" s="147"/>
      <c r="R172" s="89"/>
      <c r="S172" s="89"/>
      <c r="T172" s="89"/>
      <c r="U172" s="156"/>
      <c r="V172" s="143"/>
      <c r="W172" s="143"/>
      <c r="X172" s="143"/>
      <c r="Y172" s="143"/>
      <c r="Z172" s="143"/>
      <c r="AA172" s="143"/>
    </row>
    <row r="173" spans="1:27" ht="18" customHeight="1" x14ac:dyDescent="0.2">
      <c r="A173" s="137" t="str">
        <f t="shared" si="69"/>
        <v/>
      </c>
      <c r="B173" s="138" t="str">
        <f>IF(D173=0,"",IF(D173&lt;&gt;"",Kataloge_Import!B172,""))</f>
        <v/>
      </c>
      <c r="C173" s="138" t="str">
        <f t="shared" si="67"/>
        <v/>
      </c>
      <c r="D173" s="157" t="str">
        <f>IFERROR(VLOOKUP(Kataloge_Import!A172,'Nachweis Miete_MNK'!$A$28:$AB$277,26,FALSE),"")</f>
        <v/>
      </c>
      <c r="E173" s="90"/>
      <c r="F173" s="90"/>
      <c r="G173" s="140"/>
      <c r="H173" s="140"/>
      <c r="I173" s="140"/>
      <c r="J173" s="144"/>
      <c r="K173" s="144"/>
      <c r="L173" s="139"/>
      <c r="M173" s="139"/>
      <c r="N173" s="146"/>
      <c r="O173" s="144" t="str">
        <f>IF(D173=0,"",IFERROR(VLOOKUP(Kataloge_Import!A172,'Nachweis Miete_MNK'!$A$28:$AB$277,7,FALSE),""))</f>
        <v/>
      </c>
      <c r="P173" s="139" t="str">
        <f>IF(D173=0,"",IFERROR(VLOOKUP(Kataloge_Import!A172,'Nachweis Miete_MNK'!$A$28:$AB$277,14,FALSE),""))</f>
        <v/>
      </c>
      <c r="Q173" s="148" t="str">
        <f>IF(D173=0,"",IFERROR(VLOOKUP(Kataloge_Import!A172,'Nachweis Miete_MNK'!$A$28:$AB$277,8,FALSE),""))</f>
        <v/>
      </c>
      <c r="R173" s="139" t="str">
        <f>IF(D173=0,"",IFERROR(VLOOKUP(Kataloge_Import!A172,'Nachweis Miete_MNK'!$A$28:$AB$277,27,FALSE),""))</f>
        <v/>
      </c>
      <c r="S173" s="139" t="str">
        <f>IF(D173=0,"",IFERROR(VLOOKUP(Kataloge_Import!A172,'Nachweis Miete_MNK'!$A$28:$AB$277,18,FALSE),""))</f>
        <v/>
      </c>
      <c r="T173" s="139" t="str">
        <f>IF(D173=0,"",IFERROR(VLOOKUP(Kataloge_Import!A172,'Nachweis Miete_MNK'!$A$28:$AB$277,20,FALSE),""))</f>
        <v/>
      </c>
      <c r="U173" s="157" t="str">
        <f>IF(D173=0,"",IFERROR(VLOOKUP(Kataloge_Import!A172,'Nachweis Miete_MNK'!$A$28:$AB$277,25,FALSE),""))</f>
        <v/>
      </c>
      <c r="V173" s="144" t="str">
        <f>IF(AND($B173&lt;&gt;"",HHJ=Kataloge!S$1),CONCATENATE($U173,"_","Mietneben- bzw. Betriebsausgaben"),"")</f>
        <v/>
      </c>
      <c r="W173" s="144" t="str">
        <f>IF(AND($B173&lt;&gt;"",HHJ=Kataloge!T$1),CONCATENATE($U173,"_","Mietneben- bzw. Betriebsausgaben"),"")</f>
        <v/>
      </c>
      <c r="X173" s="144" t="str">
        <f>IF(AND($B173&lt;&gt;"",HHJ=Kataloge!U$1),CONCATENATE($U173,"_","Mietneben- bzw. Betriebsausgaben"),"")</f>
        <v/>
      </c>
      <c r="Y173" s="144" t="str">
        <f>IF(AND($B173&lt;&gt;"",HHJ=Kataloge!V$1),CONCATENATE($U173,"_","Mietneben- bzw. Betriebsausgaben"),"")</f>
        <v/>
      </c>
      <c r="Z173" s="144" t="str">
        <f>IF(AND($B173&lt;&gt;"",HHJ=Kataloge!W$1),CONCATENATE($U173,"_","Mietneben- bzw. Betriebsausgaben"),"")</f>
        <v/>
      </c>
      <c r="AA173" s="144" t="str">
        <f>IF(AND($B173&lt;&gt;"",HHJ=Kataloge!X$1),CONCATENATE($U173,"_","Mietneben- bzw. Betriebsausgaben"),"")</f>
        <v/>
      </c>
    </row>
    <row r="174" spans="1:27" ht="18" customHeight="1" x14ac:dyDescent="0.2">
      <c r="A174" s="86" t="str">
        <f t="shared" si="69"/>
        <v/>
      </c>
      <c r="B174" s="87" t="str">
        <f>IF(D174=0,"",IF(D174&lt;&gt;"",Kataloge_Import!B173,""))</f>
        <v/>
      </c>
      <c r="C174" s="87" t="str">
        <f t="shared" si="67"/>
        <v/>
      </c>
      <c r="D174" s="156" t="str">
        <f>IFERROR(VLOOKUP(Kataloge_Import!A173,'Nachweis Miete_MNK'!$A$28:$AB$277,23,FALSE),"")</f>
        <v/>
      </c>
      <c r="E174" s="90"/>
      <c r="F174" s="90"/>
      <c r="G174" s="88" t="str">
        <f>IF(D174=0,"",IFERROR(VLOOKUP(Kataloge_Import!A173,'Nachweis Miete_MNK'!$A$28:$AB$277,2,FALSE),""))</f>
        <v/>
      </c>
      <c r="H174" s="88" t="str">
        <f>IF(D174=0,"",IFERROR(VLOOKUP(Kataloge_Import!A173,'Nachweis Miete_MNK'!$A$28:$AB$277,3,FALSE),""))</f>
        <v/>
      </c>
      <c r="I174" s="88" t="str">
        <f>IF(D174=0,"",IFERROR(VLOOKUP(Kataloge_Import!A173,'Nachweis Miete_MNK'!$A$28:$AB$277,4,FALSE),""))</f>
        <v/>
      </c>
      <c r="J174" s="143" t="str">
        <f>IF(D174=0,"",IFERROR(VLOOKUP(Kataloge_Import!A173,'Nachweis Miete_MNK'!$A$28:$AB$277,5,FALSE),""))</f>
        <v/>
      </c>
      <c r="K174" s="143" t="str">
        <f>IF(D174=0,"",IFERROR(VLOOKUP(Kataloge_Import!A173,'Nachweis Miete_MNK'!$A$28:$AB$277,6,FALSE),""))</f>
        <v/>
      </c>
      <c r="L174" s="89" t="str">
        <f>IF(D174=0,"",IFERROR(VLOOKUP(Kataloge_Import!A173,'Nachweis Miete_MNK'!$A$28:$AB$277,9,FALSE),""))</f>
        <v/>
      </c>
      <c r="M174" s="89" t="str">
        <f>IF(D174=0,"",IFERROR(VLOOKUP(Kataloge_Import!A173,'Nachweis Miete_MNK'!$A$28:$AB$277,28,FALSE),""))</f>
        <v/>
      </c>
      <c r="N174" s="145" t="str">
        <f t="shared" ref="N174" si="91">IF(D174=0,"",IF(D174&lt;&gt;"","unbar",""))</f>
        <v/>
      </c>
      <c r="O174" s="143"/>
      <c r="P174" s="89"/>
      <c r="Q174" s="147"/>
      <c r="R174" s="89"/>
      <c r="S174" s="89"/>
      <c r="T174" s="89"/>
      <c r="U174" s="156"/>
      <c r="V174" s="143"/>
      <c r="W174" s="143"/>
      <c r="X174" s="143"/>
      <c r="Y174" s="143"/>
      <c r="Z174" s="143"/>
      <c r="AA174" s="143"/>
    </row>
    <row r="175" spans="1:27" ht="18" customHeight="1" x14ac:dyDescent="0.2">
      <c r="A175" s="137" t="str">
        <f t="shared" si="69"/>
        <v/>
      </c>
      <c r="B175" s="138" t="str">
        <f>IF(D175=0,"",IF(D175&lt;&gt;"",Kataloge_Import!B174,""))</f>
        <v/>
      </c>
      <c r="C175" s="138" t="str">
        <f t="shared" si="67"/>
        <v/>
      </c>
      <c r="D175" s="157" t="str">
        <f>IFERROR(VLOOKUP(Kataloge_Import!A174,'Nachweis Miete_MNK'!$A$28:$AB$277,26,FALSE),"")</f>
        <v/>
      </c>
      <c r="E175" s="90"/>
      <c r="F175" s="90"/>
      <c r="G175" s="140"/>
      <c r="H175" s="140"/>
      <c r="I175" s="140"/>
      <c r="J175" s="144"/>
      <c r="K175" s="144"/>
      <c r="L175" s="139"/>
      <c r="M175" s="139"/>
      <c r="N175" s="146"/>
      <c r="O175" s="144" t="str">
        <f>IF(D175=0,"",IFERROR(VLOOKUP(Kataloge_Import!A174,'Nachweis Miete_MNK'!$A$28:$AB$277,7,FALSE),""))</f>
        <v/>
      </c>
      <c r="P175" s="139" t="str">
        <f>IF(D175=0,"",IFERROR(VLOOKUP(Kataloge_Import!A174,'Nachweis Miete_MNK'!$A$28:$AB$277,14,FALSE),""))</f>
        <v/>
      </c>
      <c r="Q175" s="148" t="str">
        <f>IF(D175=0,"",IFERROR(VLOOKUP(Kataloge_Import!A174,'Nachweis Miete_MNK'!$A$28:$AB$277,8,FALSE),""))</f>
        <v/>
      </c>
      <c r="R175" s="139" t="str">
        <f>IF(D175=0,"",IFERROR(VLOOKUP(Kataloge_Import!A174,'Nachweis Miete_MNK'!$A$28:$AB$277,27,FALSE),""))</f>
        <v/>
      </c>
      <c r="S175" s="139" t="str">
        <f>IF(D175=0,"",IFERROR(VLOOKUP(Kataloge_Import!A174,'Nachweis Miete_MNK'!$A$28:$AB$277,18,FALSE),""))</f>
        <v/>
      </c>
      <c r="T175" s="139" t="str">
        <f>IF(D175=0,"",IFERROR(VLOOKUP(Kataloge_Import!A174,'Nachweis Miete_MNK'!$A$28:$AB$277,20,FALSE),""))</f>
        <v/>
      </c>
      <c r="U175" s="157" t="str">
        <f>IF(D175=0,"",IFERROR(VLOOKUP(Kataloge_Import!A174,'Nachweis Miete_MNK'!$A$28:$AB$277,25,FALSE),""))</f>
        <v/>
      </c>
      <c r="V175" s="144" t="str">
        <f>IF(AND($B175&lt;&gt;"",HHJ=Kataloge!S$1),CONCATENATE($U175,"_","Mietneben- bzw. Betriebsausgaben"),"")</f>
        <v/>
      </c>
      <c r="W175" s="144" t="str">
        <f>IF(AND($B175&lt;&gt;"",HHJ=Kataloge!T$1),CONCATENATE($U175,"_","Mietneben- bzw. Betriebsausgaben"),"")</f>
        <v/>
      </c>
      <c r="X175" s="144" t="str">
        <f>IF(AND($B175&lt;&gt;"",HHJ=Kataloge!U$1),CONCATENATE($U175,"_","Mietneben- bzw. Betriebsausgaben"),"")</f>
        <v/>
      </c>
      <c r="Y175" s="144" t="str">
        <f>IF(AND($B175&lt;&gt;"",HHJ=Kataloge!V$1),CONCATENATE($U175,"_","Mietneben- bzw. Betriebsausgaben"),"")</f>
        <v/>
      </c>
      <c r="Z175" s="144" t="str">
        <f>IF(AND($B175&lt;&gt;"",HHJ=Kataloge!W$1),CONCATENATE($U175,"_","Mietneben- bzw. Betriebsausgaben"),"")</f>
        <v/>
      </c>
      <c r="AA175" s="144" t="str">
        <f>IF(AND($B175&lt;&gt;"",HHJ=Kataloge!X$1),CONCATENATE($U175,"_","Mietneben- bzw. Betriebsausgaben"),"")</f>
        <v/>
      </c>
    </row>
    <row r="176" spans="1:27" ht="18" customHeight="1" x14ac:dyDescent="0.2">
      <c r="A176" s="86" t="str">
        <f t="shared" si="69"/>
        <v/>
      </c>
      <c r="B176" s="87" t="str">
        <f>IF(D176=0,"",IF(D176&lt;&gt;"",Kataloge_Import!B175,""))</f>
        <v/>
      </c>
      <c r="C176" s="87" t="str">
        <f t="shared" si="67"/>
        <v/>
      </c>
      <c r="D176" s="156" t="str">
        <f>IFERROR(VLOOKUP(Kataloge_Import!A175,'Nachweis Miete_MNK'!$A$28:$AB$277,23,FALSE),"")</f>
        <v/>
      </c>
      <c r="E176" s="90"/>
      <c r="F176" s="90"/>
      <c r="G176" s="88" t="str">
        <f>IF(D176=0,"",IFERROR(VLOOKUP(Kataloge_Import!A175,'Nachweis Miete_MNK'!$A$28:$AB$277,2,FALSE),""))</f>
        <v/>
      </c>
      <c r="H176" s="88" t="str">
        <f>IF(D176=0,"",IFERROR(VLOOKUP(Kataloge_Import!A175,'Nachweis Miete_MNK'!$A$28:$AB$277,3,FALSE),""))</f>
        <v/>
      </c>
      <c r="I176" s="88" t="str">
        <f>IF(D176=0,"",IFERROR(VLOOKUP(Kataloge_Import!A175,'Nachweis Miete_MNK'!$A$28:$AB$277,4,FALSE),""))</f>
        <v/>
      </c>
      <c r="J176" s="143" t="str">
        <f>IF(D176=0,"",IFERROR(VLOOKUP(Kataloge_Import!A175,'Nachweis Miete_MNK'!$A$28:$AB$277,5,FALSE),""))</f>
        <v/>
      </c>
      <c r="K176" s="143" t="str">
        <f>IF(D176=0,"",IFERROR(VLOOKUP(Kataloge_Import!A175,'Nachweis Miete_MNK'!$A$28:$AB$277,6,FALSE),""))</f>
        <v/>
      </c>
      <c r="L176" s="89" t="str">
        <f>IF(D176=0,"",IFERROR(VLOOKUP(Kataloge_Import!A175,'Nachweis Miete_MNK'!$A$28:$AB$277,9,FALSE),""))</f>
        <v/>
      </c>
      <c r="M176" s="89" t="str">
        <f>IF(D176=0,"",IFERROR(VLOOKUP(Kataloge_Import!A175,'Nachweis Miete_MNK'!$A$28:$AB$277,28,FALSE),""))</f>
        <v/>
      </c>
      <c r="N176" s="145" t="str">
        <f t="shared" ref="N176" si="92">IF(D176=0,"",IF(D176&lt;&gt;"","unbar",""))</f>
        <v/>
      </c>
      <c r="O176" s="143"/>
      <c r="P176" s="89"/>
      <c r="Q176" s="147"/>
      <c r="R176" s="89"/>
      <c r="S176" s="89"/>
      <c r="T176" s="89"/>
      <c r="U176" s="156"/>
      <c r="V176" s="143"/>
      <c r="W176" s="143"/>
      <c r="X176" s="143"/>
      <c r="Y176" s="143"/>
      <c r="Z176" s="143"/>
      <c r="AA176" s="143"/>
    </row>
    <row r="177" spans="1:27" ht="18" customHeight="1" x14ac:dyDescent="0.2">
      <c r="A177" s="137" t="str">
        <f t="shared" si="69"/>
        <v/>
      </c>
      <c r="B177" s="138" t="str">
        <f>IF(D177=0,"",IF(D177&lt;&gt;"",Kataloge_Import!B176,""))</f>
        <v/>
      </c>
      <c r="C177" s="138" t="str">
        <f t="shared" si="67"/>
        <v/>
      </c>
      <c r="D177" s="157" t="str">
        <f>IFERROR(VLOOKUP(Kataloge_Import!A176,'Nachweis Miete_MNK'!$A$28:$AB$277,26,FALSE),"")</f>
        <v/>
      </c>
      <c r="E177" s="90"/>
      <c r="F177" s="90"/>
      <c r="G177" s="140"/>
      <c r="H177" s="140"/>
      <c r="I177" s="140"/>
      <c r="J177" s="144"/>
      <c r="K177" s="144"/>
      <c r="L177" s="139"/>
      <c r="M177" s="139"/>
      <c r="N177" s="146"/>
      <c r="O177" s="144" t="str">
        <f>IF(D177=0,"",IFERROR(VLOOKUP(Kataloge_Import!A176,'Nachweis Miete_MNK'!$A$28:$AB$277,7,FALSE),""))</f>
        <v/>
      </c>
      <c r="P177" s="139" t="str">
        <f>IF(D177=0,"",IFERROR(VLOOKUP(Kataloge_Import!A176,'Nachweis Miete_MNK'!$A$28:$AB$277,14,FALSE),""))</f>
        <v/>
      </c>
      <c r="Q177" s="148" t="str">
        <f>IF(D177=0,"",IFERROR(VLOOKUP(Kataloge_Import!A176,'Nachweis Miete_MNK'!$A$28:$AB$277,8,FALSE),""))</f>
        <v/>
      </c>
      <c r="R177" s="139" t="str">
        <f>IF(D177=0,"",IFERROR(VLOOKUP(Kataloge_Import!A176,'Nachweis Miete_MNK'!$A$28:$AB$277,27,FALSE),""))</f>
        <v/>
      </c>
      <c r="S177" s="139" t="str">
        <f>IF(D177=0,"",IFERROR(VLOOKUP(Kataloge_Import!A176,'Nachweis Miete_MNK'!$A$28:$AB$277,18,FALSE),""))</f>
        <v/>
      </c>
      <c r="T177" s="139" t="str">
        <f>IF(D177=0,"",IFERROR(VLOOKUP(Kataloge_Import!A176,'Nachweis Miete_MNK'!$A$28:$AB$277,20,FALSE),""))</f>
        <v/>
      </c>
      <c r="U177" s="157" t="str">
        <f>IF(D177=0,"",IFERROR(VLOOKUP(Kataloge_Import!A176,'Nachweis Miete_MNK'!$A$28:$AB$277,25,FALSE),""))</f>
        <v/>
      </c>
      <c r="V177" s="144" t="str">
        <f>IF(AND($B177&lt;&gt;"",HHJ=Kataloge!S$1),CONCATENATE($U177,"_","Mietneben- bzw. Betriebsausgaben"),"")</f>
        <v/>
      </c>
      <c r="W177" s="144" t="str">
        <f>IF(AND($B177&lt;&gt;"",HHJ=Kataloge!T$1),CONCATENATE($U177,"_","Mietneben- bzw. Betriebsausgaben"),"")</f>
        <v/>
      </c>
      <c r="X177" s="144" t="str">
        <f>IF(AND($B177&lt;&gt;"",HHJ=Kataloge!U$1),CONCATENATE($U177,"_","Mietneben- bzw. Betriebsausgaben"),"")</f>
        <v/>
      </c>
      <c r="Y177" s="144" t="str">
        <f>IF(AND($B177&lt;&gt;"",HHJ=Kataloge!V$1),CONCATENATE($U177,"_","Mietneben- bzw. Betriebsausgaben"),"")</f>
        <v/>
      </c>
      <c r="Z177" s="144" t="str">
        <f>IF(AND($B177&lt;&gt;"",HHJ=Kataloge!W$1),CONCATENATE($U177,"_","Mietneben- bzw. Betriebsausgaben"),"")</f>
        <v/>
      </c>
      <c r="AA177" s="144" t="str">
        <f>IF(AND($B177&lt;&gt;"",HHJ=Kataloge!X$1),CONCATENATE($U177,"_","Mietneben- bzw. Betriebsausgaben"),"")</f>
        <v/>
      </c>
    </row>
    <row r="178" spans="1:27" ht="18" customHeight="1" x14ac:dyDescent="0.2">
      <c r="A178" s="86" t="str">
        <f t="shared" si="69"/>
        <v/>
      </c>
      <c r="B178" s="87" t="str">
        <f>IF(D178=0,"",IF(D178&lt;&gt;"",Kataloge_Import!B177,""))</f>
        <v/>
      </c>
      <c r="C178" s="87" t="str">
        <f t="shared" si="67"/>
        <v/>
      </c>
      <c r="D178" s="156" t="str">
        <f>IFERROR(VLOOKUP(Kataloge_Import!A177,'Nachweis Miete_MNK'!$A$28:$AB$277,23,FALSE),"")</f>
        <v/>
      </c>
      <c r="E178" s="90"/>
      <c r="F178" s="90"/>
      <c r="G178" s="88" t="str">
        <f>IF(D178=0,"",IFERROR(VLOOKUP(Kataloge_Import!A177,'Nachweis Miete_MNK'!$A$28:$AB$277,2,FALSE),""))</f>
        <v/>
      </c>
      <c r="H178" s="88" t="str">
        <f>IF(D178=0,"",IFERROR(VLOOKUP(Kataloge_Import!A177,'Nachweis Miete_MNK'!$A$28:$AB$277,3,FALSE),""))</f>
        <v/>
      </c>
      <c r="I178" s="88" t="str">
        <f>IF(D178=0,"",IFERROR(VLOOKUP(Kataloge_Import!A177,'Nachweis Miete_MNK'!$A$28:$AB$277,4,FALSE),""))</f>
        <v/>
      </c>
      <c r="J178" s="143" t="str">
        <f>IF(D178=0,"",IFERROR(VLOOKUP(Kataloge_Import!A177,'Nachweis Miete_MNK'!$A$28:$AB$277,5,FALSE),""))</f>
        <v/>
      </c>
      <c r="K178" s="143" t="str">
        <f>IF(D178=0,"",IFERROR(VLOOKUP(Kataloge_Import!A177,'Nachweis Miete_MNK'!$A$28:$AB$277,6,FALSE),""))</f>
        <v/>
      </c>
      <c r="L178" s="89" t="str">
        <f>IF(D178=0,"",IFERROR(VLOOKUP(Kataloge_Import!A177,'Nachweis Miete_MNK'!$A$28:$AB$277,9,FALSE),""))</f>
        <v/>
      </c>
      <c r="M178" s="89" t="str">
        <f>IF(D178=0,"",IFERROR(VLOOKUP(Kataloge_Import!A177,'Nachweis Miete_MNK'!$A$28:$AB$277,28,FALSE),""))</f>
        <v/>
      </c>
      <c r="N178" s="145" t="str">
        <f t="shared" ref="N178" si="93">IF(D178=0,"",IF(D178&lt;&gt;"","unbar",""))</f>
        <v/>
      </c>
      <c r="O178" s="143"/>
      <c r="P178" s="89"/>
      <c r="Q178" s="147"/>
      <c r="R178" s="89"/>
      <c r="S178" s="89"/>
      <c r="T178" s="89"/>
      <c r="U178" s="156"/>
      <c r="V178" s="143"/>
      <c r="W178" s="143"/>
      <c r="X178" s="143"/>
      <c r="Y178" s="143"/>
      <c r="Z178" s="143"/>
      <c r="AA178" s="143"/>
    </row>
    <row r="179" spans="1:27" ht="18" customHeight="1" x14ac:dyDescent="0.2">
      <c r="A179" s="137" t="str">
        <f t="shared" si="69"/>
        <v/>
      </c>
      <c r="B179" s="138" t="str">
        <f>IF(D179=0,"",IF(D179&lt;&gt;"",Kataloge_Import!B178,""))</f>
        <v/>
      </c>
      <c r="C179" s="138" t="str">
        <f t="shared" si="67"/>
        <v/>
      </c>
      <c r="D179" s="157" t="str">
        <f>IFERROR(VLOOKUP(Kataloge_Import!A178,'Nachweis Miete_MNK'!$A$28:$AB$277,26,FALSE),"")</f>
        <v/>
      </c>
      <c r="E179" s="90"/>
      <c r="F179" s="90"/>
      <c r="G179" s="140"/>
      <c r="H179" s="140"/>
      <c r="I179" s="140"/>
      <c r="J179" s="144"/>
      <c r="K179" s="144"/>
      <c r="L179" s="139"/>
      <c r="M179" s="139"/>
      <c r="N179" s="146"/>
      <c r="O179" s="144" t="str">
        <f>IF(D179=0,"",IFERROR(VLOOKUP(Kataloge_Import!A178,'Nachweis Miete_MNK'!$A$28:$AB$277,7,FALSE),""))</f>
        <v/>
      </c>
      <c r="P179" s="139" t="str">
        <f>IF(D179=0,"",IFERROR(VLOOKUP(Kataloge_Import!A178,'Nachweis Miete_MNK'!$A$28:$AB$277,14,FALSE),""))</f>
        <v/>
      </c>
      <c r="Q179" s="148" t="str">
        <f>IF(D179=0,"",IFERROR(VLOOKUP(Kataloge_Import!A178,'Nachweis Miete_MNK'!$A$28:$AB$277,8,FALSE),""))</f>
        <v/>
      </c>
      <c r="R179" s="139" t="str">
        <f>IF(D179=0,"",IFERROR(VLOOKUP(Kataloge_Import!A178,'Nachweis Miete_MNK'!$A$28:$AB$277,27,FALSE),""))</f>
        <v/>
      </c>
      <c r="S179" s="139" t="str">
        <f>IF(D179=0,"",IFERROR(VLOOKUP(Kataloge_Import!A178,'Nachweis Miete_MNK'!$A$28:$AB$277,18,FALSE),""))</f>
        <v/>
      </c>
      <c r="T179" s="139" t="str">
        <f>IF(D179=0,"",IFERROR(VLOOKUP(Kataloge_Import!A178,'Nachweis Miete_MNK'!$A$28:$AB$277,20,FALSE),""))</f>
        <v/>
      </c>
      <c r="U179" s="157" t="str">
        <f>IF(D179=0,"",IFERROR(VLOOKUP(Kataloge_Import!A178,'Nachweis Miete_MNK'!$A$28:$AB$277,25,FALSE),""))</f>
        <v/>
      </c>
      <c r="V179" s="144" t="str">
        <f>IF(AND($B179&lt;&gt;"",HHJ=Kataloge!S$1),CONCATENATE($U179,"_","Mietneben- bzw. Betriebsausgaben"),"")</f>
        <v/>
      </c>
      <c r="W179" s="144" t="str">
        <f>IF(AND($B179&lt;&gt;"",HHJ=Kataloge!T$1),CONCATENATE($U179,"_","Mietneben- bzw. Betriebsausgaben"),"")</f>
        <v/>
      </c>
      <c r="X179" s="144" t="str">
        <f>IF(AND($B179&lt;&gt;"",HHJ=Kataloge!U$1),CONCATENATE($U179,"_","Mietneben- bzw. Betriebsausgaben"),"")</f>
        <v/>
      </c>
      <c r="Y179" s="144" t="str">
        <f>IF(AND($B179&lt;&gt;"",HHJ=Kataloge!V$1),CONCATENATE($U179,"_","Mietneben- bzw. Betriebsausgaben"),"")</f>
        <v/>
      </c>
      <c r="Z179" s="144" t="str">
        <f>IF(AND($B179&lt;&gt;"",HHJ=Kataloge!W$1),CONCATENATE($U179,"_","Mietneben- bzw. Betriebsausgaben"),"")</f>
        <v/>
      </c>
      <c r="AA179" s="144" t="str">
        <f>IF(AND($B179&lt;&gt;"",HHJ=Kataloge!X$1),CONCATENATE($U179,"_","Mietneben- bzw. Betriebsausgaben"),"")</f>
        <v/>
      </c>
    </row>
    <row r="180" spans="1:27" ht="18" customHeight="1" x14ac:dyDescent="0.2">
      <c r="A180" s="86" t="str">
        <f t="shared" si="69"/>
        <v/>
      </c>
      <c r="B180" s="87" t="str">
        <f>IF(D180=0,"",IF(D180&lt;&gt;"",Kataloge_Import!B179,""))</f>
        <v/>
      </c>
      <c r="C180" s="87" t="str">
        <f t="shared" si="67"/>
        <v/>
      </c>
      <c r="D180" s="156" t="str">
        <f>IFERROR(VLOOKUP(Kataloge_Import!A179,'Nachweis Miete_MNK'!$A$28:$AB$277,23,FALSE),"")</f>
        <v/>
      </c>
      <c r="E180" s="90"/>
      <c r="F180" s="90"/>
      <c r="G180" s="88" t="str">
        <f>IF(D180=0,"",IFERROR(VLOOKUP(Kataloge_Import!A179,'Nachweis Miete_MNK'!$A$28:$AB$277,2,FALSE),""))</f>
        <v/>
      </c>
      <c r="H180" s="88" t="str">
        <f>IF(D180=0,"",IFERROR(VLOOKUP(Kataloge_Import!A179,'Nachweis Miete_MNK'!$A$28:$AB$277,3,FALSE),""))</f>
        <v/>
      </c>
      <c r="I180" s="88" t="str">
        <f>IF(D180=0,"",IFERROR(VLOOKUP(Kataloge_Import!A179,'Nachweis Miete_MNK'!$A$28:$AB$277,4,FALSE),""))</f>
        <v/>
      </c>
      <c r="J180" s="143" t="str">
        <f>IF(D180=0,"",IFERROR(VLOOKUP(Kataloge_Import!A179,'Nachweis Miete_MNK'!$A$28:$AB$277,5,FALSE),""))</f>
        <v/>
      </c>
      <c r="K180" s="143" t="str">
        <f>IF(D180=0,"",IFERROR(VLOOKUP(Kataloge_Import!A179,'Nachweis Miete_MNK'!$A$28:$AB$277,6,FALSE),""))</f>
        <v/>
      </c>
      <c r="L180" s="89" t="str">
        <f>IF(D180=0,"",IFERROR(VLOOKUP(Kataloge_Import!A179,'Nachweis Miete_MNK'!$A$28:$AB$277,9,FALSE),""))</f>
        <v/>
      </c>
      <c r="M180" s="89" t="str">
        <f>IF(D180=0,"",IFERROR(VLOOKUP(Kataloge_Import!A179,'Nachweis Miete_MNK'!$A$28:$AB$277,28,FALSE),""))</f>
        <v/>
      </c>
      <c r="N180" s="145" t="str">
        <f t="shared" ref="N180" si="94">IF(D180=0,"",IF(D180&lt;&gt;"","unbar",""))</f>
        <v/>
      </c>
      <c r="O180" s="143"/>
      <c r="P180" s="89"/>
      <c r="Q180" s="147"/>
      <c r="R180" s="89"/>
      <c r="S180" s="89"/>
      <c r="T180" s="89"/>
      <c r="U180" s="156"/>
      <c r="V180" s="143"/>
      <c r="W180" s="143"/>
      <c r="X180" s="143"/>
      <c r="Y180" s="143"/>
      <c r="Z180" s="143"/>
      <c r="AA180" s="143"/>
    </row>
    <row r="181" spans="1:27" ht="18" customHeight="1" x14ac:dyDescent="0.2">
      <c r="A181" s="137" t="str">
        <f t="shared" si="69"/>
        <v/>
      </c>
      <c r="B181" s="138" t="str">
        <f>IF(D181=0,"",IF(D181&lt;&gt;"",Kataloge_Import!B180,""))</f>
        <v/>
      </c>
      <c r="C181" s="138" t="str">
        <f t="shared" si="67"/>
        <v/>
      </c>
      <c r="D181" s="157" t="str">
        <f>IFERROR(VLOOKUP(Kataloge_Import!A180,'Nachweis Miete_MNK'!$A$28:$AB$277,26,FALSE),"")</f>
        <v/>
      </c>
      <c r="E181" s="90"/>
      <c r="F181" s="90"/>
      <c r="G181" s="140"/>
      <c r="H181" s="140"/>
      <c r="I181" s="140"/>
      <c r="J181" s="144"/>
      <c r="K181" s="144"/>
      <c r="L181" s="139"/>
      <c r="M181" s="139"/>
      <c r="N181" s="146"/>
      <c r="O181" s="144" t="str">
        <f>IF(D181=0,"",IFERROR(VLOOKUP(Kataloge_Import!A180,'Nachweis Miete_MNK'!$A$28:$AB$277,7,FALSE),""))</f>
        <v/>
      </c>
      <c r="P181" s="139" t="str">
        <f>IF(D181=0,"",IFERROR(VLOOKUP(Kataloge_Import!A180,'Nachweis Miete_MNK'!$A$28:$AB$277,14,FALSE),""))</f>
        <v/>
      </c>
      <c r="Q181" s="148" t="str">
        <f>IF(D181=0,"",IFERROR(VLOOKUP(Kataloge_Import!A180,'Nachweis Miete_MNK'!$A$28:$AB$277,8,FALSE),""))</f>
        <v/>
      </c>
      <c r="R181" s="139" t="str">
        <f>IF(D181=0,"",IFERROR(VLOOKUP(Kataloge_Import!A180,'Nachweis Miete_MNK'!$A$28:$AB$277,27,FALSE),""))</f>
        <v/>
      </c>
      <c r="S181" s="139" t="str">
        <f>IF(D181=0,"",IFERROR(VLOOKUP(Kataloge_Import!A180,'Nachweis Miete_MNK'!$A$28:$AB$277,18,FALSE),""))</f>
        <v/>
      </c>
      <c r="T181" s="139" t="str">
        <f>IF(D181=0,"",IFERROR(VLOOKUP(Kataloge_Import!A180,'Nachweis Miete_MNK'!$A$28:$AB$277,20,FALSE),""))</f>
        <v/>
      </c>
      <c r="U181" s="157" t="str">
        <f>IF(D181=0,"",IFERROR(VLOOKUP(Kataloge_Import!A180,'Nachweis Miete_MNK'!$A$28:$AB$277,25,FALSE),""))</f>
        <v/>
      </c>
      <c r="V181" s="144" t="str">
        <f>IF(AND($B181&lt;&gt;"",HHJ=Kataloge!S$1),CONCATENATE($U181,"_","Mietneben- bzw. Betriebsausgaben"),"")</f>
        <v/>
      </c>
      <c r="W181" s="144" t="str">
        <f>IF(AND($B181&lt;&gt;"",HHJ=Kataloge!T$1),CONCATENATE($U181,"_","Mietneben- bzw. Betriebsausgaben"),"")</f>
        <v/>
      </c>
      <c r="X181" s="144" t="str">
        <f>IF(AND($B181&lt;&gt;"",HHJ=Kataloge!U$1),CONCATENATE($U181,"_","Mietneben- bzw. Betriebsausgaben"),"")</f>
        <v/>
      </c>
      <c r="Y181" s="144" t="str">
        <f>IF(AND($B181&lt;&gt;"",HHJ=Kataloge!V$1),CONCATENATE($U181,"_","Mietneben- bzw. Betriebsausgaben"),"")</f>
        <v/>
      </c>
      <c r="Z181" s="144" t="str">
        <f>IF(AND($B181&lt;&gt;"",HHJ=Kataloge!W$1),CONCATENATE($U181,"_","Mietneben- bzw. Betriebsausgaben"),"")</f>
        <v/>
      </c>
      <c r="AA181" s="144" t="str">
        <f>IF(AND($B181&lt;&gt;"",HHJ=Kataloge!X$1),CONCATENATE($U181,"_","Mietneben- bzw. Betriebsausgaben"),"")</f>
        <v/>
      </c>
    </row>
    <row r="182" spans="1:27" ht="18" customHeight="1" x14ac:dyDescent="0.2">
      <c r="A182" s="86" t="str">
        <f t="shared" si="69"/>
        <v/>
      </c>
      <c r="B182" s="87" t="str">
        <f>IF(D182=0,"",IF(D182&lt;&gt;"",Kataloge_Import!B181,""))</f>
        <v/>
      </c>
      <c r="C182" s="87" t="str">
        <f t="shared" si="67"/>
        <v/>
      </c>
      <c r="D182" s="156" t="str">
        <f>IFERROR(VLOOKUP(Kataloge_Import!A181,'Nachweis Miete_MNK'!$A$28:$AB$277,23,FALSE),"")</f>
        <v/>
      </c>
      <c r="E182" s="90"/>
      <c r="F182" s="90"/>
      <c r="G182" s="88" t="str">
        <f>IF(D182=0,"",IFERROR(VLOOKUP(Kataloge_Import!A181,'Nachweis Miete_MNK'!$A$28:$AB$277,2,FALSE),""))</f>
        <v/>
      </c>
      <c r="H182" s="88" t="str">
        <f>IF(D182=0,"",IFERROR(VLOOKUP(Kataloge_Import!A181,'Nachweis Miete_MNK'!$A$28:$AB$277,3,FALSE),""))</f>
        <v/>
      </c>
      <c r="I182" s="88" t="str">
        <f>IF(D182=0,"",IFERROR(VLOOKUP(Kataloge_Import!A181,'Nachweis Miete_MNK'!$A$28:$AB$277,4,FALSE),""))</f>
        <v/>
      </c>
      <c r="J182" s="143" t="str">
        <f>IF(D182=0,"",IFERROR(VLOOKUP(Kataloge_Import!A181,'Nachweis Miete_MNK'!$A$28:$AB$277,5,FALSE),""))</f>
        <v/>
      </c>
      <c r="K182" s="143" t="str">
        <f>IF(D182=0,"",IFERROR(VLOOKUP(Kataloge_Import!A181,'Nachweis Miete_MNK'!$A$28:$AB$277,6,FALSE),""))</f>
        <v/>
      </c>
      <c r="L182" s="89" t="str">
        <f>IF(D182=0,"",IFERROR(VLOOKUP(Kataloge_Import!A181,'Nachweis Miete_MNK'!$A$28:$AB$277,9,FALSE),""))</f>
        <v/>
      </c>
      <c r="M182" s="89" t="str">
        <f>IF(D182=0,"",IFERROR(VLOOKUP(Kataloge_Import!A181,'Nachweis Miete_MNK'!$A$28:$AB$277,28,FALSE),""))</f>
        <v/>
      </c>
      <c r="N182" s="145" t="str">
        <f t="shared" ref="N182" si="95">IF(D182=0,"",IF(D182&lt;&gt;"","unbar",""))</f>
        <v/>
      </c>
      <c r="O182" s="143"/>
      <c r="P182" s="89"/>
      <c r="Q182" s="147"/>
      <c r="R182" s="89"/>
      <c r="S182" s="89"/>
      <c r="T182" s="89"/>
      <c r="U182" s="156"/>
      <c r="V182" s="143"/>
      <c r="W182" s="143"/>
      <c r="X182" s="143"/>
      <c r="Y182" s="143"/>
      <c r="Z182" s="143"/>
      <c r="AA182" s="143"/>
    </row>
    <row r="183" spans="1:27" ht="18" customHeight="1" x14ac:dyDescent="0.2">
      <c r="A183" s="137" t="str">
        <f t="shared" si="69"/>
        <v/>
      </c>
      <c r="B183" s="138" t="str">
        <f>IF(D183=0,"",IF(D183&lt;&gt;"",Kataloge_Import!B182,""))</f>
        <v/>
      </c>
      <c r="C183" s="138" t="str">
        <f t="shared" si="67"/>
        <v/>
      </c>
      <c r="D183" s="157" t="str">
        <f>IFERROR(VLOOKUP(Kataloge_Import!A182,'Nachweis Miete_MNK'!$A$28:$AB$277,26,FALSE),"")</f>
        <v/>
      </c>
      <c r="E183" s="90"/>
      <c r="F183" s="90"/>
      <c r="G183" s="140"/>
      <c r="H183" s="140"/>
      <c r="I183" s="140"/>
      <c r="J183" s="144"/>
      <c r="K183" s="144"/>
      <c r="L183" s="139"/>
      <c r="M183" s="139"/>
      <c r="N183" s="146"/>
      <c r="O183" s="144" t="str">
        <f>IF(D183=0,"",IFERROR(VLOOKUP(Kataloge_Import!A182,'Nachweis Miete_MNK'!$A$28:$AB$277,7,FALSE),""))</f>
        <v/>
      </c>
      <c r="P183" s="139" t="str">
        <f>IF(D183=0,"",IFERROR(VLOOKUP(Kataloge_Import!A182,'Nachweis Miete_MNK'!$A$28:$AB$277,14,FALSE),""))</f>
        <v/>
      </c>
      <c r="Q183" s="148" t="str">
        <f>IF(D183=0,"",IFERROR(VLOOKUP(Kataloge_Import!A182,'Nachweis Miete_MNK'!$A$28:$AB$277,8,FALSE),""))</f>
        <v/>
      </c>
      <c r="R183" s="139" t="str">
        <f>IF(D183=0,"",IFERROR(VLOOKUP(Kataloge_Import!A182,'Nachweis Miete_MNK'!$A$28:$AB$277,27,FALSE),""))</f>
        <v/>
      </c>
      <c r="S183" s="139" t="str">
        <f>IF(D183=0,"",IFERROR(VLOOKUP(Kataloge_Import!A182,'Nachweis Miete_MNK'!$A$28:$AB$277,18,FALSE),""))</f>
        <v/>
      </c>
      <c r="T183" s="139" t="str">
        <f>IF(D183=0,"",IFERROR(VLOOKUP(Kataloge_Import!A182,'Nachweis Miete_MNK'!$A$28:$AB$277,20,FALSE),""))</f>
        <v/>
      </c>
      <c r="U183" s="157" t="str">
        <f>IF(D183=0,"",IFERROR(VLOOKUP(Kataloge_Import!A182,'Nachweis Miete_MNK'!$A$28:$AB$277,25,FALSE),""))</f>
        <v/>
      </c>
      <c r="V183" s="144" t="str">
        <f>IF(AND($B183&lt;&gt;"",HHJ=Kataloge!S$1),CONCATENATE($U183,"_","Mietneben- bzw. Betriebsausgaben"),"")</f>
        <v/>
      </c>
      <c r="W183" s="144" t="str">
        <f>IF(AND($B183&lt;&gt;"",HHJ=Kataloge!T$1),CONCATENATE($U183,"_","Mietneben- bzw. Betriebsausgaben"),"")</f>
        <v/>
      </c>
      <c r="X183" s="144" t="str">
        <f>IF(AND($B183&lt;&gt;"",HHJ=Kataloge!U$1),CONCATENATE($U183,"_","Mietneben- bzw. Betriebsausgaben"),"")</f>
        <v/>
      </c>
      <c r="Y183" s="144" t="str">
        <f>IF(AND($B183&lt;&gt;"",HHJ=Kataloge!V$1),CONCATENATE($U183,"_","Mietneben- bzw. Betriebsausgaben"),"")</f>
        <v/>
      </c>
      <c r="Z183" s="144" t="str">
        <f>IF(AND($B183&lt;&gt;"",HHJ=Kataloge!W$1),CONCATENATE($U183,"_","Mietneben- bzw. Betriebsausgaben"),"")</f>
        <v/>
      </c>
      <c r="AA183" s="144" t="str">
        <f>IF(AND($B183&lt;&gt;"",HHJ=Kataloge!X$1),CONCATENATE($U183,"_","Mietneben- bzw. Betriebsausgaben"),"")</f>
        <v/>
      </c>
    </row>
    <row r="184" spans="1:27" ht="18" customHeight="1" x14ac:dyDescent="0.2">
      <c r="A184" s="86" t="str">
        <f t="shared" si="69"/>
        <v/>
      </c>
      <c r="B184" s="87" t="str">
        <f>IF(D184=0,"",IF(D184&lt;&gt;"",Kataloge_Import!B183,""))</f>
        <v/>
      </c>
      <c r="C184" s="87" t="str">
        <f t="shared" si="67"/>
        <v/>
      </c>
      <c r="D184" s="156" t="str">
        <f>IFERROR(VLOOKUP(Kataloge_Import!A183,'Nachweis Miete_MNK'!$A$28:$AB$277,23,FALSE),"")</f>
        <v/>
      </c>
      <c r="E184" s="90"/>
      <c r="F184" s="90"/>
      <c r="G184" s="88" t="str">
        <f>IF(D184=0,"",IFERROR(VLOOKUP(Kataloge_Import!A183,'Nachweis Miete_MNK'!$A$28:$AB$277,2,FALSE),""))</f>
        <v/>
      </c>
      <c r="H184" s="88" t="str">
        <f>IF(D184=0,"",IFERROR(VLOOKUP(Kataloge_Import!A183,'Nachweis Miete_MNK'!$A$28:$AB$277,3,FALSE),""))</f>
        <v/>
      </c>
      <c r="I184" s="88" t="str">
        <f>IF(D184=0,"",IFERROR(VLOOKUP(Kataloge_Import!A183,'Nachweis Miete_MNK'!$A$28:$AB$277,4,FALSE),""))</f>
        <v/>
      </c>
      <c r="J184" s="143" t="str">
        <f>IF(D184=0,"",IFERROR(VLOOKUP(Kataloge_Import!A183,'Nachweis Miete_MNK'!$A$28:$AB$277,5,FALSE),""))</f>
        <v/>
      </c>
      <c r="K184" s="143" t="str">
        <f>IF(D184=0,"",IFERROR(VLOOKUP(Kataloge_Import!A183,'Nachweis Miete_MNK'!$A$28:$AB$277,6,FALSE),""))</f>
        <v/>
      </c>
      <c r="L184" s="89" t="str">
        <f>IF(D184=0,"",IFERROR(VLOOKUP(Kataloge_Import!A183,'Nachweis Miete_MNK'!$A$28:$AB$277,9,FALSE),""))</f>
        <v/>
      </c>
      <c r="M184" s="89" t="str">
        <f>IF(D184=0,"",IFERROR(VLOOKUP(Kataloge_Import!A183,'Nachweis Miete_MNK'!$A$28:$AB$277,28,FALSE),""))</f>
        <v/>
      </c>
      <c r="N184" s="145" t="str">
        <f t="shared" ref="N184" si="96">IF(D184=0,"",IF(D184&lt;&gt;"","unbar",""))</f>
        <v/>
      </c>
      <c r="O184" s="143"/>
      <c r="P184" s="89"/>
      <c r="Q184" s="147"/>
      <c r="R184" s="89"/>
      <c r="S184" s="89"/>
      <c r="T184" s="89"/>
      <c r="U184" s="156"/>
      <c r="V184" s="143"/>
      <c r="W184" s="143"/>
      <c r="X184" s="143"/>
      <c r="Y184" s="143"/>
      <c r="Z184" s="143"/>
      <c r="AA184" s="143"/>
    </row>
    <row r="185" spans="1:27" ht="18" customHeight="1" x14ac:dyDescent="0.2">
      <c r="A185" s="137" t="str">
        <f t="shared" si="69"/>
        <v/>
      </c>
      <c r="B185" s="138" t="str">
        <f>IF(D185=0,"",IF(D185&lt;&gt;"",Kataloge_Import!B184,""))</f>
        <v/>
      </c>
      <c r="C185" s="138" t="str">
        <f t="shared" si="67"/>
        <v/>
      </c>
      <c r="D185" s="157" t="str">
        <f>IFERROR(VLOOKUP(Kataloge_Import!A184,'Nachweis Miete_MNK'!$A$28:$AB$277,26,FALSE),"")</f>
        <v/>
      </c>
      <c r="E185" s="90"/>
      <c r="F185" s="90"/>
      <c r="G185" s="140"/>
      <c r="H185" s="140"/>
      <c r="I185" s="140"/>
      <c r="J185" s="144"/>
      <c r="K185" s="144"/>
      <c r="L185" s="139"/>
      <c r="M185" s="139"/>
      <c r="N185" s="146"/>
      <c r="O185" s="144" t="str">
        <f>IF(D185=0,"",IFERROR(VLOOKUP(Kataloge_Import!A184,'Nachweis Miete_MNK'!$A$28:$AB$277,7,FALSE),""))</f>
        <v/>
      </c>
      <c r="P185" s="139" t="str">
        <f>IF(D185=0,"",IFERROR(VLOOKUP(Kataloge_Import!A184,'Nachweis Miete_MNK'!$A$28:$AB$277,14,FALSE),""))</f>
        <v/>
      </c>
      <c r="Q185" s="148" t="str">
        <f>IF(D185=0,"",IFERROR(VLOOKUP(Kataloge_Import!A184,'Nachweis Miete_MNK'!$A$28:$AB$277,8,FALSE),""))</f>
        <v/>
      </c>
      <c r="R185" s="139" t="str">
        <f>IF(D185=0,"",IFERROR(VLOOKUP(Kataloge_Import!A184,'Nachweis Miete_MNK'!$A$28:$AB$277,27,FALSE),""))</f>
        <v/>
      </c>
      <c r="S185" s="139" t="str">
        <f>IF(D185=0,"",IFERROR(VLOOKUP(Kataloge_Import!A184,'Nachweis Miete_MNK'!$A$28:$AB$277,18,FALSE),""))</f>
        <v/>
      </c>
      <c r="T185" s="139" t="str">
        <f>IF(D185=0,"",IFERROR(VLOOKUP(Kataloge_Import!A184,'Nachweis Miete_MNK'!$A$28:$AB$277,20,FALSE),""))</f>
        <v/>
      </c>
      <c r="U185" s="157" t="str">
        <f>IF(D185=0,"",IFERROR(VLOOKUP(Kataloge_Import!A184,'Nachweis Miete_MNK'!$A$28:$AB$277,25,FALSE),""))</f>
        <v/>
      </c>
      <c r="V185" s="144" t="str">
        <f>IF(AND($B185&lt;&gt;"",HHJ=Kataloge!S$1),CONCATENATE($U185,"_","Mietneben- bzw. Betriebsausgaben"),"")</f>
        <v/>
      </c>
      <c r="W185" s="144" t="str">
        <f>IF(AND($B185&lt;&gt;"",HHJ=Kataloge!T$1),CONCATENATE($U185,"_","Mietneben- bzw. Betriebsausgaben"),"")</f>
        <v/>
      </c>
      <c r="X185" s="144" t="str">
        <f>IF(AND($B185&lt;&gt;"",HHJ=Kataloge!U$1),CONCATENATE($U185,"_","Mietneben- bzw. Betriebsausgaben"),"")</f>
        <v/>
      </c>
      <c r="Y185" s="144" t="str">
        <f>IF(AND($B185&lt;&gt;"",HHJ=Kataloge!V$1),CONCATENATE($U185,"_","Mietneben- bzw. Betriebsausgaben"),"")</f>
        <v/>
      </c>
      <c r="Z185" s="144" t="str">
        <f>IF(AND($B185&lt;&gt;"",HHJ=Kataloge!W$1),CONCATENATE($U185,"_","Mietneben- bzw. Betriebsausgaben"),"")</f>
        <v/>
      </c>
      <c r="AA185" s="144" t="str">
        <f>IF(AND($B185&lt;&gt;"",HHJ=Kataloge!X$1),CONCATENATE($U185,"_","Mietneben- bzw. Betriebsausgaben"),"")</f>
        <v/>
      </c>
    </row>
    <row r="186" spans="1:27" ht="18" customHeight="1" x14ac:dyDescent="0.2">
      <c r="A186" s="86" t="str">
        <f t="shared" si="69"/>
        <v/>
      </c>
      <c r="B186" s="87" t="str">
        <f>IF(D186=0,"",IF(D186&lt;&gt;"",Kataloge_Import!B185,""))</f>
        <v/>
      </c>
      <c r="C186" s="87" t="str">
        <f t="shared" si="67"/>
        <v/>
      </c>
      <c r="D186" s="156" t="str">
        <f>IFERROR(VLOOKUP(Kataloge_Import!A185,'Nachweis Miete_MNK'!$A$28:$AB$277,23,FALSE),"")</f>
        <v/>
      </c>
      <c r="E186" s="90"/>
      <c r="F186" s="90"/>
      <c r="G186" s="88" t="str">
        <f>IF(D186=0,"",IFERROR(VLOOKUP(Kataloge_Import!A185,'Nachweis Miete_MNK'!$A$28:$AB$277,2,FALSE),""))</f>
        <v/>
      </c>
      <c r="H186" s="88" t="str">
        <f>IF(D186=0,"",IFERROR(VLOOKUP(Kataloge_Import!A185,'Nachweis Miete_MNK'!$A$28:$AB$277,3,FALSE),""))</f>
        <v/>
      </c>
      <c r="I186" s="88" t="str">
        <f>IF(D186=0,"",IFERROR(VLOOKUP(Kataloge_Import!A185,'Nachweis Miete_MNK'!$A$28:$AB$277,4,FALSE),""))</f>
        <v/>
      </c>
      <c r="J186" s="143" t="str">
        <f>IF(D186=0,"",IFERROR(VLOOKUP(Kataloge_Import!A185,'Nachweis Miete_MNK'!$A$28:$AB$277,5,FALSE),""))</f>
        <v/>
      </c>
      <c r="K186" s="143" t="str">
        <f>IF(D186=0,"",IFERROR(VLOOKUP(Kataloge_Import!A185,'Nachweis Miete_MNK'!$A$28:$AB$277,6,FALSE),""))</f>
        <v/>
      </c>
      <c r="L186" s="89" t="str">
        <f>IF(D186=0,"",IFERROR(VLOOKUP(Kataloge_Import!A185,'Nachweis Miete_MNK'!$A$28:$AB$277,9,FALSE),""))</f>
        <v/>
      </c>
      <c r="M186" s="89" t="str">
        <f>IF(D186=0,"",IFERROR(VLOOKUP(Kataloge_Import!A185,'Nachweis Miete_MNK'!$A$28:$AB$277,28,FALSE),""))</f>
        <v/>
      </c>
      <c r="N186" s="145" t="str">
        <f t="shared" ref="N186" si="97">IF(D186=0,"",IF(D186&lt;&gt;"","unbar",""))</f>
        <v/>
      </c>
      <c r="O186" s="143"/>
      <c r="P186" s="89"/>
      <c r="Q186" s="147"/>
      <c r="R186" s="89"/>
      <c r="S186" s="89"/>
      <c r="T186" s="89"/>
      <c r="U186" s="156"/>
      <c r="V186" s="143"/>
      <c r="W186" s="143"/>
      <c r="X186" s="143"/>
      <c r="Y186" s="143"/>
      <c r="Z186" s="143"/>
      <c r="AA186" s="143"/>
    </row>
    <row r="187" spans="1:27" ht="18" customHeight="1" x14ac:dyDescent="0.2">
      <c r="A187" s="137" t="str">
        <f t="shared" si="69"/>
        <v/>
      </c>
      <c r="B187" s="138" t="str">
        <f>IF(D187=0,"",IF(D187&lt;&gt;"",Kataloge_Import!B186,""))</f>
        <v/>
      </c>
      <c r="C187" s="138" t="str">
        <f t="shared" si="67"/>
        <v/>
      </c>
      <c r="D187" s="157" t="str">
        <f>IFERROR(VLOOKUP(Kataloge_Import!A186,'Nachweis Miete_MNK'!$A$28:$AB$277,26,FALSE),"")</f>
        <v/>
      </c>
      <c r="E187" s="90"/>
      <c r="F187" s="90"/>
      <c r="G187" s="140"/>
      <c r="H187" s="140"/>
      <c r="I187" s="140"/>
      <c r="J187" s="144"/>
      <c r="K187" s="144"/>
      <c r="L187" s="139"/>
      <c r="M187" s="139"/>
      <c r="N187" s="146"/>
      <c r="O187" s="144" t="str">
        <f>IF(D187=0,"",IFERROR(VLOOKUP(Kataloge_Import!A186,'Nachweis Miete_MNK'!$A$28:$AB$277,7,FALSE),""))</f>
        <v/>
      </c>
      <c r="P187" s="139" t="str">
        <f>IF(D187=0,"",IFERROR(VLOOKUP(Kataloge_Import!A186,'Nachweis Miete_MNK'!$A$28:$AB$277,14,FALSE),""))</f>
        <v/>
      </c>
      <c r="Q187" s="148" t="str">
        <f>IF(D187=0,"",IFERROR(VLOOKUP(Kataloge_Import!A186,'Nachweis Miete_MNK'!$A$28:$AB$277,8,FALSE),""))</f>
        <v/>
      </c>
      <c r="R187" s="139" t="str">
        <f>IF(D187=0,"",IFERROR(VLOOKUP(Kataloge_Import!A186,'Nachweis Miete_MNK'!$A$28:$AB$277,27,FALSE),""))</f>
        <v/>
      </c>
      <c r="S187" s="139" t="str">
        <f>IF(D187=0,"",IFERROR(VLOOKUP(Kataloge_Import!A186,'Nachweis Miete_MNK'!$A$28:$AB$277,18,FALSE),""))</f>
        <v/>
      </c>
      <c r="T187" s="139" t="str">
        <f>IF(D187=0,"",IFERROR(VLOOKUP(Kataloge_Import!A186,'Nachweis Miete_MNK'!$A$28:$AB$277,20,FALSE),""))</f>
        <v/>
      </c>
      <c r="U187" s="157" t="str">
        <f>IF(D187=0,"",IFERROR(VLOOKUP(Kataloge_Import!A186,'Nachweis Miete_MNK'!$A$28:$AB$277,25,FALSE),""))</f>
        <v/>
      </c>
      <c r="V187" s="144" t="str">
        <f>IF(AND($B187&lt;&gt;"",HHJ=Kataloge!S$1),CONCATENATE($U187,"_","Mietneben- bzw. Betriebsausgaben"),"")</f>
        <v/>
      </c>
      <c r="W187" s="144" t="str">
        <f>IF(AND($B187&lt;&gt;"",HHJ=Kataloge!T$1),CONCATENATE($U187,"_","Mietneben- bzw. Betriebsausgaben"),"")</f>
        <v/>
      </c>
      <c r="X187" s="144" t="str">
        <f>IF(AND($B187&lt;&gt;"",HHJ=Kataloge!U$1),CONCATENATE($U187,"_","Mietneben- bzw. Betriebsausgaben"),"")</f>
        <v/>
      </c>
      <c r="Y187" s="144" t="str">
        <f>IF(AND($B187&lt;&gt;"",HHJ=Kataloge!V$1),CONCATENATE($U187,"_","Mietneben- bzw. Betriebsausgaben"),"")</f>
        <v/>
      </c>
      <c r="Z187" s="144" t="str">
        <f>IF(AND($B187&lt;&gt;"",HHJ=Kataloge!W$1),CONCATENATE($U187,"_","Mietneben- bzw. Betriebsausgaben"),"")</f>
        <v/>
      </c>
      <c r="AA187" s="144" t="str">
        <f>IF(AND($B187&lt;&gt;"",HHJ=Kataloge!X$1),CONCATENATE($U187,"_","Mietneben- bzw. Betriebsausgaben"),"")</f>
        <v/>
      </c>
    </row>
    <row r="188" spans="1:27" ht="18" customHeight="1" x14ac:dyDescent="0.2">
      <c r="A188" s="86" t="str">
        <f t="shared" si="69"/>
        <v/>
      </c>
      <c r="B188" s="87" t="str">
        <f>IF(D188=0,"",IF(D188&lt;&gt;"",Kataloge_Import!B187,""))</f>
        <v/>
      </c>
      <c r="C188" s="87" t="str">
        <f t="shared" si="67"/>
        <v/>
      </c>
      <c r="D188" s="156" t="str">
        <f>IFERROR(VLOOKUP(Kataloge_Import!A187,'Nachweis Miete_MNK'!$A$28:$AB$277,23,FALSE),"")</f>
        <v/>
      </c>
      <c r="E188" s="90"/>
      <c r="F188" s="90"/>
      <c r="G188" s="88" t="str">
        <f>IF(D188=0,"",IFERROR(VLOOKUP(Kataloge_Import!A187,'Nachweis Miete_MNK'!$A$28:$AB$277,2,FALSE),""))</f>
        <v/>
      </c>
      <c r="H188" s="88" t="str">
        <f>IF(D188=0,"",IFERROR(VLOOKUP(Kataloge_Import!A187,'Nachweis Miete_MNK'!$A$28:$AB$277,3,FALSE),""))</f>
        <v/>
      </c>
      <c r="I188" s="88" t="str">
        <f>IF(D188=0,"",IFERROR(VLOOKUP(Kataloge_Import!A187,'Nachweis Miete_MNK'!$A$28:$AB$277,4,FALSE),""))</f>
        <v/>
      </c>
      <c r="J188" s="143" t="str">
        <f>IF(D188=0,"",IFERROR(VLOOKUP(Kataloge_Import!A187,'Nachweis Miete_MNK'!$A$28:$AB$277,5,FALSE),""))</f>
        <v/>
      </c>
      <c r="K188" s="143" t="str">
        <f>IF(D188=0,"",IFERROR(VLOOKUP(Kataloge_Import!A187,'Nachweis Miete_MNK'!$A$28:$AB$277,6,FALSE),""))</f>
        <v/>
      </c>
      <c r="L188" s="89" t="str">
        <f>IF(D188=0,"",IFERROR(VLOOKUP(Kataloge_Import!A187,'Nachweis Miete_MNK'!$A$28:$AB$277,9,FALSE),""))</f>
        <v/>
      </c>
      <c r="M188" s="89" t="str">
        <f>IF(D188=0,"",IFERROR(VLOOKUP(Kataloge_Import!A187,'Nachweis Miete_MNK'!$A$28:$AB$277,28,FALSE),""))</f>
        <v/>
      </c>
      <c r="N188" s="145" t="str">
        <f t="shared" ref="N188" si="98">IF(D188=0,"",IF(D188&lt;&gt;"","unbar",""))</f>
        <v/>
      </c>
      <c r="O188" s="143"/>
      <c r="P188" s="89"/>
      <c r="Q188" s="147"/>
      <c r="R188" s="89"/>
      <c r="S188" s="89"/>
      <c r="T188" s="89"/>
      <c r="U188" s="156"/>
      <c r="V188" s="143"/>
      <c r="W188" s="143"/>
      <c r="X188" s="143"/>
      <c r="Y188" s="143"/>
      <c r="Z188" s="143"/>
      <c r="AA188" s="143"/>
    </row>
    <row r="189" spans="1:27" ht="18" customHeight="1" x14ac:dyDescent="0.2">
      <c r="A189" s="137" t="str">
        <f t="shared" si="69"/>
        <v/>
      </c>
      <c r="B189" s="138" t="str">
        <f>IF(D189=0,"",IF(D189&lt;&gt;"",Kataloge_Import!B188,""))</f>
        <v/>
      </c>
      <c r="C189" s="138" t="str">
        <f t="shared" si="67"/>
        <v/>
      </c>
      <c r="D189" s="157" t="str">
        <f>IFERROR(VLOOKUP(Kataloge_Import!A188,'Nachweis Miete_MNK'!$A$28:$AB$277,26,FALSE),"")</f>
        <v/>
      </c>
      <c r="E189" s="90"/>
      <c r="F189" s="90"/>
      <c r="G189" s="140"/>
      <c r="H189" s="140"/>
      <c r="I189" s="140"/>
      <c r="J189" s="144"/>
      <c r="K189" s="144"/>
      <c r="L189" s="139"/>
      <c r="M189" s="139"/>
      <c r="N189" s="146"/>
      <c r="O189" s="144" t="str">
        <f>IF(D189=0,"",IFERROR(VLOOKUP(Kataloge_Import!A188,'Nachweis Miete_MNK'!$A$28:$AB$277,7,FALSE),""))</f>
        <v/>
      </c>
      <c r="P189" s="139" t="str">
        <f>IF(D189=0,"",IFERROR(VLOOKUP(Kataloge_Import!A188,'Nachweis Miete_MNK'!$A$28:$AB$277,14,FALSE),""))</f>
        <v/>
      </c>
      <c r="Q189" s="148" t="str">
        <f>IF(D189=0,"",IFERROR(VLOOKUP(Kataloge_Import!A188,'Nachweis Miete_MNK'!$A$28:$AB$277,8,FALSE),""))</f>
        <v/>
      </c>
      <c r="R189" s="139" t="str">
        <f>IF(D189=0,"",IFERROR(VLOOKUP(Kataloge_Import!A188,'Nachweis Miete_MNK'!$A$28:$AB$277,27,FALSE),""))</f>
        <v/>
      </c>
      <c r="S189" s="139" t="str">
        <f>IF(D189=0,"",IFERROR(VLOOKUP(Kataloge_Import!A188,'Nachweis Miete_MNK'!$A$28:$AB$277,18,FALSE),""))</f>
        <v/>
      </c>
      <c r="T189" s="139" t="str">
        <f>IF(D189=0,"",IFERROR(VLOOKUP(Kataloge_Import!A188,'Nachweis Miete_MNK'!$A$28:$AB$277,20,FALSE),""))</f>
        <v/>
      </c>
      <c r="U189" s="157" t="str">
        <f>IF(D189=0,"",IFERROR(VLOOKUP(Kataloge_Import!A188,'Nachweis Miete_MNK'!$A$28:$AB$277,25,FALSE),""))</f>
        <v/>
      </c>
      <c r="V189" s="144" t="str">
        <f>IF(AND($B189&lt;&gt;"",HHJ=Kataloge!S$1),CONCATENATE($U189,"_","Mietneben- bzw. Betriebsausgaben"),"")</f>
        <v/>
      </c>
      <c r="W189" s="144" t="str">
        <f>IF(AND($B189&lt;&gt;"",HHJ=Kataloge!T$1),CONCATENATE($U189,"_","Mietneben- bzw. Betriebsausgaben"),"")</f>
        <v/>
      </c>
      <c r="X189" s="144" t="str">
        <f>IF(AND($B189&lt;&gt;"",HHJ=Kataloge!U$1),CONCATENATE($U189,"_","Mietneben- bzw. Betriebsausgaben"),"")</f>
        <v/>
      </c>
      <c r="Y189" s="144" t="str">
        <f>IF(AND($B189&lt;&gt;"",HHJ=Kataloge!V$1),CONCATENATE($U189,"_","Mietneben- bzw. Betriebsausgaben"),"")</f>
        <v/>
      </c>
      <c r="Z189" s="144" t="str">
        <f>IF(AND($B189&lt;&gt;"",HHJ=Kataloge!W$1),CONCATENATE($U189,"_","Mietneben- bzw. Betriebsausgaben"),"")</f>
        <v/>
      </c>
      <c r="AA189" s="144" t="str">
        <f>IF(AND($B189&lt;&gt;"",HHJ=Kataloge!X$1),CONCATENATE($U189,"_","Mietneben- bzw. Betriebsausgaben"),"")</f>
        <v/>
      </c>
    </row>
    <row r="190" spans="1:27" ht="18" customHeight="1" x14ac:dyDescent="0.2">
      <c r="A190" s="86" t="str">
        <f t="shared" si="69"/>
        <v/>
      </c>
      <c r="B190" s="87" t="str">
        <f>IF(D190=0,"",IF(D190&lt;&gt;"",Kataloge_Import!B189,""))</f>
        <v/>
      </c>
      <c r="C190" s="87" t="str">
        <f t="shared" si="67"/>
        <v/>
      </c>
      <c r="D190" s="156" t="str">
        <f>IFERROR(VLOOKUP(Kataloge_Import!A189,'Nachweis Miete_MNK'!$A$28:$AB$277,23,FALSE),"")</f>
        <v/>
      </c>
      <c r="E190" s="90"/>
      <c r="F190" s="90"/>
      <c r="G190" s="88" t="str">
        <f>IF(D190=0,"",IFERROR(VLOOKUP(Kataloge_Import!A189,'Nachweis Miete_MNK'!$A$28:$AB$277,2,FALSE),""))</f>
        <v/>
      </c>
      <c r="H190" s="88" t="str">
        <f>IF(D190=0,"",IFERROR(VLOOKUP(Kataloge_Import!A189,'Nachweis Miete_MNK'!$A$28:$AB$277,3,FALSE),""))</f>
        <v/>
      </c>
      <c r="I190" s="88" t="str">
        <f>IF(D190=0,"",IFERROR(VLOOKUP(Kataloge_Import!A189,'Nachweis Miete_MNK'!$A$28:$AB$277,4,FALSE),""))</f>
        <v/>
      </c>
      <c r="J190" s="143" t="str">
        <f>IF(D190=0,"",IFERROR(VLOOKUP(Kataloge_Import!A189,'Nachweis Miete_MNK'!$A$28:$AB$277,5,FALSE),""))</f>
        <v/>
      </c>
      <c r="K190" s="143" t="str">
        <f>IF(D190=0,"",IFERROR(VLOOKUP(Kataloge_Import!A189,'Nachweis Miete_MNK'!$A$28:$AB$277,6,FALSE),""))</f>
        <v/>
      </c>
      <c r="L190" s="89" t="str">
        <f>IF(D190=0,"",IFERROR(VLOOKUP(Kataloge_Import!A189,'Nachweis Miete_MNK'!$A$28:$AB$277,9,FALSE),""))</f>
        <v/>
      </c>
      <c r="M190" s="89" t="str">
        <f>IF(D190=0,"",IFERROR(VLOOKUP(Kataloge_Import!A189,'Nachweis Miete_MNK'!$A$28:$AB$277,28,FALSE),""))</f>
        <v/>
      </c>
      <c r="N190" s="145" t="str">
        <f t="shared" ref="N190" si="99">IF(D190=0,"",IF(D190&lt;&gt;"","unbar",""))</f>
        <v/>
      </c>
      <c r="O190" s="143"/>
      <c r="P190" s="89"/>
      <c r="Q190" s="147"/>
      <c r="R190" s="89"/>
      <c r="S190" s="89"/>
      <c r="T190" s="89"/>
      <c r="U190" s="156"/>
      <c r="V190" s="143"/>
      <c r="W190" s="143"/>
      <c r="X190" s="143"/>
      <c r="Y190" s="143"/>
      <c r="Z190" s="143"/>
      <c r="AA190" s="143"/>
    </row>
    <row r="191" spans="1:27" ht="18" customHeight="1" x14ac:dyDescent="0.2">
      <c r="A191" s="137" t="str">
        <f t="shared" si="69"/>
        <v/>
      </c>
      <c r="B191" s="138" t="str">
        <f>IF(D191=0,"",IF(D191&lt;&gt;"",Kataloge_Import!B190,""))</f>
        <v/>
      </c>
      <c r="C191" s="138" t="str">
        <f t="shared" si="67"/>
        <v/>
      </c>
      <c r="D191" s="157" t="str">
        <f>IFERROR(VLOOKUP(Kataloge_Import!A190,'Nachweis Miete_MNK'!$A$28:$AB$277,26,FALSE),"")</f>
        <v/>
      </c>
      <c r="E191" s="90"/>
      <c r="F191" s="90"/>
      <c r="G191" s="140"/>
      <c r="H191" s="140"/>
      <c r="I191" s="140"/>
      <c r="J191" s="144"/>
      <c r="K191" s="144"/>
      <c r="L191" s="139"/>
      <c r="M191" s="139"/>
      <c r="N191" s="146"/>
      <c r="O191" s="144" t="str">
        <f>IF(D191=0,"",IFERROR(VLOOKUP(Kataloge_Import!A190,'Nachweis Miete_MNK'!$A$28:$AB$277,7,FALSE),""))</f>
        <v/>
      </c>
      <c r="P191" s="139" t="str">
        <f>IF(D191=0,"",IFERROR(VLOOKUP(Kataloge_Import!A190,'Nachweis Miete_MNK'!$A$28:$AB$277,14,FALSE),""))</f>
        <v/>
      </c>
      <c r="Q191" s="148" t="str">
        <f>IF(D191=0,"",IFERROR(VLOOKUP(Kataloge_Import!A190,'Nachweis Miete_MNK'!$A$28:$AB$277,8,FALSE),""))</f>
        <v/>
      </c>
      <c r="R191" s="139" t="str">
        <f>IF(D191=0,"",IFERROR(VLOOKUP(Kataloge_Import!A190,'Nachweis Miete_MNK'!$A$28:$AB$277,27,FALSE),""))</f>
        <v/>
      </c>
      <c r="S191" s="139" t="str">
        <f>IF(D191=0,"",IFERROR(VLOOKUP(Kataloge_Import!A190,'Nachweis Miete_MNK'!$A$28:$AB$277,18,FALSE),""))</f>
        <v/>
      </c>
      <c r="T191" s="139" t="str">
        <f>IF(D191=0,"",IFERROR(VLOOKUP(Kataloge_Import!A190,'Nachweis Miete_MNK'!$A$28:$AB$277,20,FALSE),""))</f>
        <v/>
      </c>
      <c r="U191" s="157" t="str">
        <f>IF(D191=0,"",IFERROR(VLOOKUP(Kataloge_Import!A190,'Nachweis Miete_MNK'!$A$28:$AB$277,25,FALSE),""))</f>
        <v/>
      </c>
      <c r="V191" s="144" t="str">
        <f>IF(AND($B191&lt;&gt;"",HHJ=Kataloge!S$1),CONCATENATE($U191,"_","Mietneben- bzw. Betriebsausgaben"),"")</f>
        <v/>
      </c>
      <c r="W191" s="144" t="str">
        <f>IF(AND($B191&lt;&gt;"",HHJ=Kataloge!T$1),CONCATENATE($U191,"_","Mietneben- bzw. Betriebsausgaben"),"")</f>
        <v/>
      </c>
      <c r="X191" s="144" t="str">
        <f>IF(AND($B191&lt;&gt;"",HHJ=Kataloge!U$1),CONCATENATE($U191,"_","Mietneben- bzw. Betriebsausgaben"),"")</f>
        <v/>
      </c>
      <c r="Y191" s="144" t="str">
        <f>IF(AND($B191&lt;&gt;"",HHJ=Kataloge!V$1),CONCATENATE($U191,"_","Mietneben- bzw. Betriebsausgaben"),"")</f>
        <v/>
      </c>
      <c r="Z191" s="144" t="str">
        <f>IF(AND($B191&lt;&gt;"",HHJ=Kataloge!W$1),CONCATENATE($U191,"_","Mietneben- bzw. Betriebsausgaben"),"")</f>
        <v/>
      </c>
      <c r="AA191" s="144" t="str">
        <f>IF(AND($B191&lt;&gt;"",HHJ=Kataloge!X$1),CONCATENATE($U191,"_","Mietneben- bzw. Betriebsausgaben"),"")</f>
        <v/>
      </c>
    </row>
    <row r="192" spans="1:27" ht="18" customHeight="1" x14ac:dyDescent="0.2">
      <c r="A192" s="86" t="str">
        <f t="shared" si="69"/>
        <v/>
      </c>
      <c r="B192" s="87" t="str">
        <f>IF(D192=0,"",IF(D192&lt;&gt;"",Kataloge_Import!B191,""))</f>
        <v/>
      </c>
      <c r="C192" s="87" t="str">
        <f t="shared" si="67"/>
        <v/>
      </c>
      <c r="D192" s="156" t="str">
        <f>IFERROR(VLOOKUP(Kataloge_Import!A191,'Nachweis Miete_MNK'!$A$28:$AB$277,23,FALSE),"")</f>
        <v/>
      </c>
      <c r="E192" s="90"/>
      <c r="F192" s="90"/>
      <c r="G192" s="88" t="str">
        <f>IF(D192=0,"",IFERROR(VLOOKUP(Kataloge_Import!A191,'Nachweis Miete_MNK'!$A$28:$AB$277,2,FALSE),""))</f>
        <v/>
      </c>
      <c r="H192" s="88" t="str">
        <f>IF(D192=0,"",IFERROR(VLOOKUP(Kataloge_Import!A191,'Nachweis Miete_MNK'!$A$28:$AB$277,3,FALSE),""))</f>
        <v/>
      </c>
      <c r="I192" s="88" t="str">
        <f>IF(D192=0,"",IFERROR(VLOOKUP(Kataloge_Import!A191,'Nachweis Miete_MNK'!$A$28:$AB$277,4,FALSE),""))</f>
        <v/>
      </c>
      <c r="J192" s="143" t="str">
        <f>IF(D192=0,"",IFERROR(VLOOKUP(Kataloge_Import!A191,'Nachweis Miete_MNK'!$A$28:$AB$277,5,FALSE),""))</f>
        <v/>
      </c>
      <c r="K192" s="143" t="str">
        <f>IF(D192=0,"",IFERROR(VLOOKUP(Kataloge_Import!A191,'Nachweis Miete_MNK'!$A$28:$AB$277,6,FALSE),""))</f>
        <v/>
      </c>
      <c r="L192" s="89" t="str">
        <f>IF(D192=0,"",IFERROR(VLOOKUP(Kataloge_Import!A191,'Nachweis Miete_MNK'!$A$28:$AB$277,9,FALSE),""))</f>
        <v/>
      </c>
      <c r="M192" s="89" t="str">
        <f>IF(D192=0,"",IFERROR(VLOOKUP(Kataloge_Import!A191,'Nachweis Miete_MNK'!$A$28:$AB$277,28,FALSE),""))</f>
        <v/>
      </c>
      <c r="N192" s="145" t="str">
        <f t="shared" ref="N192" si="100">IF(D192=0,"",IF(D192&lt;&gt;"","unbar",""))</f>
        <v/>
      </c>
      <c r="O192" s="143"/>
      <c r="P192" s="89"/>
      <c r="Q192" s="147"/>
      <c r="R192" s="89"/>
      <c r="S192" s="89"/>
      <c r="T192" s="89"/>
      <c r="U192" s="156"/>
      <c r="V192" s="143"/>
      <c r="W192" s="143"/>
      <c r="X192" s="143"/>
      <c r="Y192" s="143"/>
      <c r="Z192" s="143"/>
      <c r="AA192" s="143"/>
    </row>
    <row r="193" spans="1:27" ht="18" customHeight="1" x14ac:dyDescent="0.2">
      <c r="A193" s="137" t="str">
        <f t="shared" si="69"/>
        <v/>
      </c>
      <c r="B193" s="138" t="str">
        <f>IF(D193=0,"",IF(D193&lt;&gt;"",Kataloge_Import!B192,""))</f>
        <v/>
      </c>
      <c r="C193" s="138" t="str">
        <f t="shared" si="67"/>
        <v/>
      </c>
      <c r="D193" s="157" t="str">
        <f>IFERROR(VLOOKUP(Kataloge_Import!A192,'Nachweis Miete_MNK'!$A$28:$AB$277,26,FALSE),"")</f>
        <v/>
      </c>
      <c r="E193" s="90"/>
      <c r="F193" s="90"/>
      <c r="G193" s="140"/>
      <c r="H193" s="140"/>
      <c r="I193" s="140"/>
      <c r="J193" s="144"/>
      <c r="K193" s="144"/>
      <c r="L193" s="139"/>
      <c r="M193" s="139"/>
      <c r="N193" s="146"/>
      <c r="O193" s="144" t="str">
        <f>IF(D193=0,"",IFERROR(VLOOKUP(Kataloge_Import!A192,'Nachweis Miete_MNK'!$A$28:$AB$277,7,FALSE),""))</f>
        <v/>
      </c>
      <c r="P193" s="139" t="str">
        <f>IF(D193=0,"",IFERROR(VLOOKUP(Kataloge_Import!A192,'Nachweis Miete_MNK'!$A$28:$AB$277,14,FALSE),""))</f>
        <v/>
      </c>
      <c r="Q193" s="148" t="str">
        <f>IF(D193=0,"",IFERROR(VLOOKUP(Kataloge_Import!A192,'Nachweis Miete_MNK'!$A$28:$AB$277,8,FALSE),""))</f>
        <v/>
      </c>
      <c r="R193" s="139" t="str">
        <f>IF(D193=0,"",IFERROR(VLOOKUP(Kataloge_Import!A192,'Nachweis Miete_MNK'!$A$28:$AB$277,27,FALSE),""))</f>
        <v/>
      </c>
      <c r="S193" s="139" t="str">
        <f>IF(D193=0,"",IFERROR(VLOOKUP(Kataloge_Import!A192,'Nachweis Miete_MNK'!$A$28:$AB$277,18,FALSE),""))</f>
        <v/>
      </c>
      <c r="T193" s="139" t="str">
        <f>IF(D193=0,"",IFERROR(VLOOKUP(Kataloge_Import!A192,'Nachweis Miete_MNK'!$A$28:$AB$277,20,FALSE),""))</f>
        <v/>
      </c>
      <c r="U193" s="157" t="str">
        <f>IF(D193=0,"",IFERROR(VLOOKUP(Kataloge_Import!A192,'Nachweis Miete_MNK'!$A$28:$AB$277,25,FALSE),""))</f>
        <v/>
      </c>
      <c r="V193" s="144" t="str">
        <f>IF(AND($B193&lt;&gt;"",HHJ=Kataloge!S$1),CONCATENATE($U193,"_","Mietneben- bzw. Betriebsausgaben"),"")</f>
        <v/>
      </c>
      <c r="W193" s="144" t="str">
        <f>IF(AND($B193&lt;&gt;"",HHJ=Kataloge!T$1),CONCATENATE($U193,"_","Mietneben- bzw. Betriebsausgaben"),"")</f>
        <v/>
      </c>
      <c r="X193" s="144" t="str">
        <f>IF(AND($B193&lt;&gt;"",HHJ=Kataloge!U$1),CONCATENATE($U193,"_","Mietneben- bzw. Betriebsausgaben"),"")</f>
        <v/>
      </c>
      <c r="Y193" s="144" t="str">
        <f>IF(AND($B193&lt;&gt;"",HHJ=Kataloge!V$1),CONCATENATE($U193,"_","Mietneben- bzw. Betriebsausgaben"),"")</f>
        <v/>
      </c>
      <c r="Z193" s="144" t="str">
        <f>IF(AND($B193&lt;&gt;"",HHJ=Kataloge!W$1),CONCATENATE($U193,"_","Mietneben- bzw. Betriebsausgaben"),"")</f>
        <v/>
      </c>
      <c r="AA193" s="144" t="str">
        <f>IF(AND($B193&lt;&gt;"",HHJ=Kataloge!X$1),CONCATENATE($U193,"_","Mietneben- bzw. Betriebsausgaben"),"")</f>
        <v/>
      </c>
    </row>
    <row r="194" spans="1:27" ht="18" customHeight="1" x14ac:dyDescent="0.2">
      <c r="A194" s="86" t="str">
        <f t="shared" si="69"/>
        <v/>
      </c>
      <c r="B194" s="87" t="str">
        <f>IF(D194=0,"",IF(D194&lt;&gt;"",Kataloge_Import!B193,""))</f>
        <v/>
      </c>
      <c r="C194" s="87" t="str">
        <f t="shared" ref="C194:C257" si="101">IF(A194="","",IF(D194&lt;&gt;"",HHJ,""))</f>
        <v/>
      </c>
      <c r="D194" s="156" t="str">
        <f>IFERROR(VLOOKUP(Kataloge_Import!A193,'Nachweis Miete_MNK'!$A$28:$AB$277,23,FALSE),"")</f>
        <v/>
      </c>
      <c r="E194" s="90"/>
      <c r="F194" s="90"/>
      <c r="G194" s="88" t="str">
        <f>IF(D194=0,"",IFERROR(VLOOKUP(Kataloge_Import!A193,'Nachweis Miete_MNK'!$A$28:$AB$277,2,FALSE),""))</f>
        <v/>
      </c>
      <c r="H194" s="88" t="str">
        <f>IF(D194=0,"",IFERROR(VLOOKUP(Kataloge_Import!A193,'Nachweis Miete_MNK'!$A$28:$AB$277,3,FALSE),""))</f>
        <v/>
      </c>
      <c r="I194" s="88" t="str">
        <f>IF(D194=0,"",IFERROR(VLOOKUP(Kataloge_Import!A193,'Nachweis Miete_MNK'!$A$28:$AB$277,4,FALSE),""))</f>
        <v/>
      </c>
      <c r="J194" s="143" t="str">
        <f>IF(D194=0,"",IFERROR(VLOOKUP(Kataloge_Import!A193,'Nachweis Miete_MNK'!$A$28:$AB$277,5,FALSE),""))</f>
        <v/>
      </c>
      <c r="K194" s="143" t="str">
        <f>IF(D194=0,"",IFERROR(VLOOKUP(Kataloge_Import!A193,'Nachweis Miete_MNK'!$A$28:$AB$277,6,FALSE),""))</f>
        <v/>
      </c>
      <c r="L194" s="89" t="str">
        <f>IF(D194=0,"",IFERROR(VLOOKUP(Kataloge_Import!A193,'Nachweis Miete_MNK'!$A$28:$AB$277,9,FALSE),""))</f>
        <v/>
      </c>
      <c r="M194" s="89" t="str">
        <f>IF(D194=0,"",IFERROR(VLOOKUP(Kataloge_Import!A193,'Nachweis Miete_MNK'!$A$28:$AB$277,28,FALSE),""))</f>
        <v/>
      </c>
      <c r="N194" s="145" t="str">
        <f t="shared" ref="N194" si="102">IF(D194=0,"",IF(D194&lt;&gt;"","unbar",""))</f>
        <v/>
      </c>
      <c r="O194" s="143"/>
      <c r="P194" s="89"/>
      <c r="Q194" s="147"/>
      <c r="R194" s="89"/>
      <c r="S194" s="89"/>
      <c r="T194" s="89"/>
      <c r="U194" s="156"/>
      <c r="V194" s="143"/>
      <c r="W194" s="143"/>
      <c r="X194" s="143"/>
      <c r="Y194" s="143"/>
      <c r="Z194" s="143"/>
      <c r="AA194" s="143"/>
    </row>
    <row r="195" spans="1:27" ht="18" customHeight="1" x14ac:dyDescent="0.2">
      <c r="A195" s="137" t="str">
        <f t="shared" si="69"/>
        <v/>
      </c>
      <c r="B195" s="138" t="str">
        <f>IF(D195=0,"",IF(D195&lt;&gt;"",Kataloge_Import!B194,""))</f>
        <v/>
      </c>
      <c r="C195" s="138" t="str">
        <f t="shared" si="101"/>
        <v/>
      </c>
      <c r="D195" s="157" t="str">
        <f>IFERROR(VLOOKUP(Kataloge_Import!A194,'Nachweis Miete_MNK'!$A$28:$AB$277,26,FALSE),"")</f>
        <v/>
      </c>
      <c r="E195" s="90"/>
      <c r="F195" s="90"/>
      <c r="G195" s="140"/>
      <c r="H195" s="140"/>
      <c r="I195" s="140"/>
      <c r="J195" s="144"/>
      <c r="K195" s="144"/>
      <c r="L195" s="139"/>
      <c r="M195" s="139"/>
      <c r="N195" s="146"/>
      <c r="O195" s="144" t="str">
        <f>IF(D195=0,"",IFERROR(VLOOKUP(Kataloge_Import!A194,'Nachweis Miete_MNK'!$A$28:$AB$277,7,FALSE),""))</f>
        <v/>
      </c>
      <c r="P195" s="139" t="str">
        <f>IF(D195=0,"",IFERROR(VLOOKUP(Kataloge_Import!A194,'Nachweis Miete_MNK'!$A$28:$AB$277,14,FALSE),""))</f>
        <v/>
      </c>
      <c r="Q195" s="148" t="str">
        <f>IF(D195=0,"",IFERROR(VLOOKUP(Kataloge_Import!A194,'Nachweis Miete_MNK'!$A$28:$AB$277,8,FALSE),""))</f>
        <v/>
      </c>
      <c r="R195" s="139" t="str">
        <f>IF(D195=0,"",IFERROR(VLOOKUP(Kataloge_Import!A194,'Nachweis Miete_MNK'!$A$28:$AB$277,27,FALSE),""))</f>
        <v/>
      </c>
      <c r="S195" s="139" t="str">
        <f>IF(D195=0,"",IFERROR(VLOOKUP(Kataloge_Import!A194,'Nachweis Miete_MNK'!$A$28:$AB$277,18,FALSE),""))</f>
        <v/>
      </c>
      <c r="T195" s="139" t="str">
        <f>IF(D195=0,"",IFERROR(VLOOKUP(Kataloge_Import!A194,'Nachweis Miete_MNK'!$A$28:$AB$277,20,FALSE),""))</f>
        <v/>
      </c>
      <c r="U195" s="157" t="str">
        <f>IF(D195=0,"",IFERROR(VLOOKUP(Kataloge_Import!A194,'Nachweis Miete_MNK'!$A$28:$AB$277,25,FALSE),""))</f>
        <v/>
      </c>
      <c r="V195" s="144" t="str">
        <f>IF(AND($B195&lt;&gt;"",HHJ=Kataloge!S$1),CONCATENATE($U195,"_","Mietneben- bzw. Betriebsausgaben"),"")</f>
        <v/>
      </c>
      <c r="W195" s="144" t="str">
        <f>IF(AND($B195&lt;&gt;"",HHJ=Kataloge!T$1),CONCATENATE($U195,"_","Mietneben- bzw. Betriebsausgaben"),"")</f>
        <v/>
      </c>
      <c r="X195" s="144" t="str">
        <f>IF(AND($B195&lt;&gt;"",HHJ=Kataloge!U$1),CONCATENATE($U195,"_","Mietneben- bzw. Betriebsausgaben"),"")</f>
        <v/>
      </c>
      <c r="Y195" s="144" t="str">
        <f>IF(AND($B195&lt;&gt;"",HHJ=Kataloge!V$1),CONCATENATE($U195,"_","Mietneben- bzw. Betriebsausgaben"),"")</f>
        <v/>
      </c>
      <c r="Z195" s="144" t="str">
        <f>IF(AND($B195&lt;&gt;"",HHJ=Kataloge!W$1),CONCATENATE($U195,"_","Mietneben- bzw. Betriebsausgaben"),"")</f>
        <v/>
      </c>
      <c r="AA195" s="144" t="str">
        <f>IF(AND($B195&lt;&gt;"",HHJ=Kataloge!X$1),CONCATENATE($U195,"_","Mietneben- bzw. Betriebsausgaben"),"")</f>
        <v/>
      </c>
    </row>
    <row r="196" spans="1:27" ht="18" customHeight="1" x14ac:dyDescent="0.2">
      <c r="A196" s="86" t="str">
        <f t="shared" ref="A196:A259" si="103">IF(D196=0,"",IF(D196&lt;&gt;"","Beleg_Import_A_MIETE",""))</f>
        <v/>
      </c>
      <c r="B196" s="87" t="str">
        <f>IF(D196=0,"",IF(D196&lt;&gt;"",Kataloge_Import!B195,""))</f>
        <v/>
      </c>
      <c r="C196" s="87" t="str">
        <f t="shared" si="101"/>
        <v/>
      </c>
      <c r="D196" s="156" t="str">
        <f>IFERROR(VLOOKUP(Kataloge_Import!A195,'Nachweis Miete_MNK'!$A$28:$AB$277,23,FALSE),"")</f>
        <v/>
      </c>
      <c r="E196" s="90"/>
      <c r="F196" s="90"/>
      <c r="G196" s="88" t="str">
        <f>IF(D196=0,"",IFERROR(VLOOKUP(Kataloge_Import!A195,'Nachweis Miete_MNK'!$A$28:$AB$277,2,FALSE),""))</f>
        <v/>
      </c>
      <c r="H196" s="88" t="str">
        <f>IF(D196=0,"",IFERROR(VLOOKUP(Kataloge_Import!A195,'Nachweis Miete_MNK'!$A$28:$AB$277,3,FALSE),""))</f>
        <v/>
      </c>
      <c r="I196" s="88" t="str">
        <f>IF(D196=0,"",IFERROR(VLOOKUP(Kataloge_Import!A195,'Nachweis Miete_MNK'!$A$28:$AB$277,4,FALSE),""))</f>
        <v/>
      </c>
      <c r="J196" s="143" t="str">
        <f>IF(D196=0,"",IFERROR(VLOOKUP(Kataloge_Import!A195,'Nachweis Miete_MNK'!$A$28:$AB$277,5,FALSE),""))</f>
        <v/>
      </c>
      <c r="K196" s="143" t="str">
        <f>IF(D196=0,"",IFERROR(VLOOKUP(Kataloge_Import!A195,'Nachweis Miete_MNK'!$A$28:$AB$277,6,FALSE),""))</f>
        <v/>
      </c>
      <c r="L196" s="89" t="str">
        <f>IF(D196=0,"",IFERROR(VLOOKUP(Kataloge_Import!A195,'Nachweis Miete_MNK'!$A$28:$AB$277,9,FALSE),""))</f>
        <v/>
      </c>
      <c r="M196" s="89" t="str">
        <f>IF(D196=0,"",IFERROR(VLOOKUP(Kataloge_Import!A195,'Nachweis Miete_MNK'!$A$28:$AB$277,28,FALSE),""))</f>
        <v/>
      </c>
      <c r="N196" s="145" t="str">
        <f t="shared" ref="N196" si="104">IF(D196=0,"",IF(D196&lt;&gt;"","unbar",""))</f>
        <v/>
      </c>
      <c r="O196" s="143"/>
      <c r="P196" s="89"/>
      <c r="Q196" s="147"/>
      <c r="R196" s="89"/>
      <c r="S196" s="89"/>
      <c r="T196" s="89"/>
      <c r="U196" s="156"/>
      <c r="V196" s="143"/>
      <c r="W196" s="143"/>
      <c r="X196" s="143"/>
      <c r="Y196" s="143"/>
      <c r="Z196" s="143"/>
      <c r="AA196" s="143"/>
    </row>
    <row r="197" spans="1:27" ht="18" customHeight="1" x14ac:dyDescent="0.2">
      <c r="A197" s="137" t="str">
        <f t="shared" si="103"/>
        <v/>
      </c>
      <c r="B197" s="138" t="str">
        <f>IF(D197=0,"",IF(D197&lt;&gt;"",Kataloge_Import!B196,""))</f>
        <v/>
      </c>
      <c r="C197" s="138" t="str">
        <f t="shared" si="101"/>
        <v/>
      </c>
      <c r="D197" s="157" t="str">
        <f>IFERROR(VLOOKUP(Kataloge_Import!A196,'Nachweis Miete_MNK'!$A$28:$AB$277,26,FALSE),"")</f>
        <v/>
      </c>
      <c r="E197" s="90"/>
      <c r="F197" s="90"/>
      <c r="G197" s="140"/>
      <c r="H197" s="140"/>
      <c r="I197" s="140"/>
      <c r="J197" s="144"/>
      <c r="K197" s="144"/>
      <c r="L197" s="139"/>
      <c r="M197" s="139"/>
      <c r="N197" s="146"/>
      <c r="O197" s="144" t="str">
        <f>IF(D197=0,"",IFERROR(VLOOKUP(Kataloge_Import!A196,'Nachweis Miete_MNK'!$A$28:$AB$277,7,FALSE),""))</f>
        <v/>
      </c>
      <c r="P197" s="139" t="str">
        <f>IF(D197=0,"",IFERROR(VLOOKUP(Kataloge_Import!A196,'Nachweis Miete_MNK'!$A$28:$AB$277,14,FALSE),""))</f>
        <v/>
      </c>
      <c r="Q197" s="148" t="str">
        <f>IF(D197=0,"",IFERROR(VLOOKUP(Kataloge_Import!A196,'Nachweis Miete_MNK'!$A$28:$AB$277,8,FALSE),""))</f>
        <v/>
      </c>
      <c r="R197" s="139" t="str">
        <f>IF(D197=0,"",IFERROR(VLOOKUP(Kataloge_Import!A196,'Nachweis Miete_MNK'!$A$28:$AB$277,27,FALSE),""))</f>
        <v/>
      </c>
      <c r="S197" s="139" t="str">
        <f>IF(D197=0,"",IFERROR(VLOOKUP(Kataloge_Import!A196,'Nachweis Miete_MNK'!$A$28:$AB$277,18,FALSE),""))</f>
        <v/>
      </c>
      <c r="T197" s="139" t="str">
        <f>IF(D197=0,"",IFERROR(VLOOKUP(Kataloge_Import!A196,'Nachweis Miete_MNK'!$A$28:$AB$277,20,FALSE),""))</f>
        <v/>
      </c>
      <c r="U197" s="157" t="str">
        <f>IF(D197=0,"",IFERROR(VLOOKUP(Kataloge_Import!A196,'Nachweis Miete_MNK'!$A$28:$AB$277,25,FALSE),""))</f>
        <v/>
      </c>
      <c r="V197" s="144" t="str">
        <f>IF(AND($B197&lt;&gt;"",HHJ=Kataloge!S$1),CONCATENATE($U197,"_","Mietneben- bzw. Betriebsausgaben"),"")</f>
        <v/>
      </c>
      <c r="W197" s="144" t="str">
        <f>IF(AND($B197&lt;&gt;"",HHJ=Kataloge!T$1),CONCATENATE($U197,"_","Mietneben- bzw. Betriebsausgaben"),"")</f>
        <v/>
      </c>
      <c r="X197" s="144" t="str">
        <f>IF(AND($B197&lt;&gt;"",HHJ=Kataloge!U$1),CONCATENATE($U197,"_","Mietneben- bzw. Betriebsausgaben"),"")</f>
        <v/>
      </c>
      <c r="Y197" s="144" t="str">
        <f>IF(AND($B197&lt;&gt;"",HHJ=Kataloge!V$1),CONCATENATE($U197,"_","Mietneben- bzw. Betriebsausgaben"),"")</f>
        <v/>
      </c>
      <c r="Z197" s="144" t="str">
        <f>IF(AND($B197&lt;&gt;"",HHJ=Kataloge!W$1),CONCATENATE($U197,"_","Mietneben- bzw. Betriebsausgaben"),"")</f>
        <v/>
      </c>
      <c r="AA197" s="144" t="str">
        <f>IF(AND($B197&lt;&gt;"",HHJ=Kataloge!X$1),CONCATENATE($U197,"_","Mietneben- bzw. Betriebsausgaben"),"")</f>
        <v/>
      </c>
    </row>
    <row r="198" spans="1:27" ht="18" customHeight="1" x14ac:dyDescent="0.2">
      <c r="A198" s="86" t="str">
        <f t="shared" si="103"/>
        <v/>
      </c>
      <c r="B198" s="87" t="str">
        <f>IF(D198=0,"",IF(D198&lt;&gt;"",Kataloge_Import!B197,""))</f>
        <v/>
      </c>
      <c r="C198" s="87" t="str">
        <f t="shared" si="101"/>
        <v/>
      </c>
      <c r="D198" s="156" t="str">
        <f>IFERROR(VLOOKUP(Kataloge_Import!A197,'Nachweis Miete_MNK'!$A$28:$AB$277,23,FALSE),"")</f>
        <v/>
      </c>
      <c r="E198" s="90"/>
      <c r="F198" s="90"/>
      <c r="G198" s="88" t="str">
        <f>IF(D198=0,"",IFERROR(VLOOKUP(Kataloge_Import!A197,'Nachweis Miete_MNK'!$A$28:$AB$277,2,FALSE),""))</f>
        <v/>
      </c>
      <c r="H198" s="88" t="str">
        <f>IF(D198=0,"",IFERROR(VLOOKUP(Kataloge_Import!A197,'Nachweis Miete_MNK'!$A$28:$AB$277,3,FALSE),""))</f>
        <v/>
      </c>
      <c r="I198" s="88" t="str">
        <f>IF(D198=0,"",IFERROR(VLOOKUP(Kataloge_Import!A197,'Nachweis Miete_MNK'!$A$28:$AB$277,4,FALSE),""))</f>
        <v/>
      </c>
      <c r="J198" s="143" t="str">
        <f>IF(D198=0,"",IFERROR(VLOOKUP(Kataloge_Import!A197,'Nachweis Miete_MNK'!$A$28:$AB$277,5,FALSE),""))</f>
        <v/>
      </c>
      <c r="K198" s="143" t="str">
        <f>IF(D198=0,"",IFERROR(VLOOKUP(Kataloge_Import!A197,'Nachweis Miete_MNK'!$A$28:$AB$277,6,FALSE),""))</f>
        <v/>
      </c>
      <c r="L198" s="89" t="str">
        <f>IF(D198=0,"",IFERROR(VLOOKUP(Kataloge_Import!A197,'Nachweis Miete_MNK'!$A$28:$AB$277,9,FALSE),""))</f>
        <v/>
      </c>
      <c r="M198" s="89" t="str">
        <f>IF(D198=0,"",IFERROR(VLOOKUP(Kataloge_Import!A197,'Nachweis Miete_MNK'!$A$28:$AB$277,28,FALSE),""))</f>
        <v/>
      </c>
      <c r="N198" s="145" t="str">
        <f t="shared" ref="N198" si="105">IF(D198=0,"",IF(D198&lt;&gt;"","unbar",""))</f>
        <v/>
      </c>
      <c r="O198" s="143"/>
      <c r="P198" s="89"/>
      <c r="Q198" s="147"/>
      <c r="R198" s="89"/>
      <c r="S198" s="89"/>
      <c r="T198" s="89"/>
      <c r="U198" s="156"/>
      <c r="V198" s="143"/>
      <c r="W198" s="143"/>
      <c r="X198" s="143"/>
      <c r="Y198" s="143"/>
      <c r="Z198" s="143"/>
      <c r="AA198" s="143"/>
    </row>
    <row r="199" spans="1:27" ht="18" customHeight="1" x14ac:dyDescent="0.2">
      <c r="A199" s="137" t="str">
        <f t="shared" si="103"/>
        <v/>
      </c>
      <c r="B199" s="138" t="str">
        <f>IF(D199=0,"",IF(D199&lt;&gt;"",Kataloge_Import!B198,""))</f>
        <v/>
      </c>
      <c r="C199" s="138" t="str">
        <f t="shared" si="101"/>
        <v/>
      </c>
      <c r="D199" s="157" t="str">
        <f>IFERROR(VLOOKUP(Kataloge_Import!A198,'Nachweis Miete_MNK'!$A$28:$AB$277,26,FALSE),"")</f>
        <v/>
      </c>
      <c r="E199" s="90"/>
      <c r="F199" s="90"/>
      <c r="G199" s="140"/>
      <c r="H199" s="140"/>
      <c r="I199" s="140"/>
      <c r="J199" s="144"/>
      <c r="K199" s="144"/>
      <c r="L199" s="139"/>
      <c r="M199" s="139"/>
      <c r="N199" s="146"/>
      <c r="O199" s="144" t="str">
        <f>IF(D199=0,"",IFERROR(VLOOKUP(Kataloge_Import!A198,'Nachweis Miete_MNK'!$A$28:$AB$277,7,FALSE),""))</f>
        <v/>
      </c>
      <c r="P199" s="139" t="str">
        <f>IF(D199=0,"",IFERROR(VLOOKUP(Kataloge_Import!A198,'Nachweis Miete_MNK'!$A$28:$AB$277,14,FALSE),""))</f>
        <v/>
      </c>
      <c r="Q199" s="148" t="str">
        <f>IF(D199=0,"",IFERROR(VLOOKUP(Kataloge_Import!A198,'Nachweis Miete_MNK'!$A$28:$AB$277,8,FALSE),""))</f>
        <v/>
      </c>
      <c r="R199" s="139" t="str">
        <f>IF(D199=0,"",IFERROR(VLOOKUP(Kataloge_Import!A198,'Nachweis Miete_MNK'!$A$28:$AB$277,27,FALSE),""))</f>
        <v/>
      </c>
      <c r="S199" s="139" t="str">
        <f>IF(D199=0,"",IFERROR(VLOOKUP(Kataloge_Import!A198,'Nachweis Miete_MNK'!$A$28:$AB$277,18,FALSE),""))</f>
        <v/>
      </c>
      <c r="T199" s="139" t="str">
        <f>IF(D199=0,"",IFERROR(VLOOKUP(Kataloge_Import!A198,'Nachweis Miete_MNK'!$A$28:$AB$277,20,FALSE),""))</f>
        <v/>
      </c>
      <c r="U199" s="157" t="str">
        <f>IF(D199=0,"",IFERROR(VLOOKUP(Kataloge_Import!A198,'Nachweis Miete_MNK'!$A$28:$AB$277,25,FALSE),""))</f>
        <v/>
      </c>
      <c r="V199" s="144" t="str">
        <f>IF(AND($B199&lt;&gt;"",HHJ=Kataloge!S$1),CONCATENATE($U199,"_","Mietneben- bzw. Betriebsausgaben"),"")</f>
        <v/>
      </c>
      <c r="W199" s="144" t="str">
        <f>IF(AND($B199&lt;&gt;"",HHJ=Kataloge!T$1),CONCATENATE($U199,"_","Mietneben- bzw. Betriebsausgaben"),"")</f>
        <v/>
      </c>
      <c r="X199" s="144" t="str">
        <f>IF(AND($B199&lt;&gt;"",HHJ=Kataloge!U$1),CONCATENATE($U199,"_","Mietneben- bzw. Betriebsausgaben"),"")</f>
        <v/>
      </c>
      <c r="Y199" s="144" t="str">
        <f>IF(AND($B199&lt;&gt;"",HHJ=Kataloge!V$1),CONCATENATE($U199,"_","Mietneben- bzw. Betriebsausgaben"),"")</f>
        <v/>
      </c>
      <c r="Z199" s="144" t="str">
        <f>IF(AND($B199&lt;&gt;"",HHJ=Kataloge!W$1),CONCATENATE($U199,"_","Mietneben- bzw. Betriebsausgaben"),"")</f>
        <v/>
      </c>
      <c r="AA199" s="144" t="str">
        <f>IF(AND($B199&lt;&gt;"",HHJ=Kataloge!X$1),CONCATENATE($U199,"_","Mietneben- bzw. Betriebsausgaben"),"")</f>
        <v/>
      </c>
    </row>
    <row r="200" spans="1:27" ht="18" customHeight="1" x14ac:dyDescent="0.2">
      <c r="A200" s="86" t="str">
        <f t="shared" si="103"/>
        <v/>
      </c>
      <c r="B200" s="87" t="str">
        <f>IF(D200=0,"",IF(D200&lt;&gt;"",Kataloge_Import!B199,""))</f>
        <v/>
      </c>
      <c r="C200" s="87" t="str">
        <f t="shared" si="101"/>
        <v/>
      </c>
      <c r="D200" s="156" t="str">
        <f>IFERROR(VLOOKUP(Kataloge_Import!A199,'Nachweis Miete_MNK'!$A$28:$AB$277,23,FALSE),"")</f>
        <v/>
      </c>
      <c r="E200" s="90"/>
      <c r="F200" s="90"/>
      <c r="G200" s="88" t="str">
        <f>IF(D200=0,"",IFERROR(VLOOKUP(Kataloge_Import!A199,'Nachweis Miete_MNK'!$A$28:$AB$277,2,FALSE),""))</f>
        <v/>
      </c>
      <c r="H200" s="88" t="str">
        <f>IF(D200=0,"",IFERROR(VLOOKUP(Kataloge_Import!A199,'Nachweis Miete_MNK'!$A$28:$AB$277,3,FALSE),""))</f>
        <v/>
      </c>
      <c r="I200" s="88" t="str">
        <f>IF(D200=0,"",IFERROR(VLOOKUP(Kataloge_Import!A199,'Nachweis Miete_MNK'!$A$28:$AB$277,4,FALSE),""))</f>
        <v/>
      </c>
      <c r="J200" s="143" t="str">
        <f>IF(D200=0,"",IFERROR(VLOOKUP(Kataloge_Import!A199,'Nachweis Miete_MNK'!$A$28:$AB$277,5,FALSE),""))</f>
        <v/>
      </c>
      <c r="K200" s="143" t="str">
        <f>IF(D200=0,"",IFERROR(VLOOKUP(Kataloge_Import!A199,'Nachweis Miete_MNK'!$A$28:$AB$277,6,FALSE),""))</f>
        <v/>
      </c>
      <c r="L200" s="89" t="str">
        <f>IF(D200=0,"",IFERROR(VLOOKUP(Kataloge_Import!A199,'Nachweis Miete_MNK'!$A$28:$AB$277,9,FALSE),""))</f>
        <v/>
      </c>
      <c r="M200" s="89" t="str">
        <f>IF(D200=0,"",IFERROR(VLOOKUP(Kataloge_Import!A199,'Nachweis Miete_MNK'!$A$28:$AB$277,28,FALSE),""))</f>
        <v/>
      </c>
      <c r="N200" s="145" t="str">
        <f t="shared" ref="N200" si="106">IF(D200=0,"",IF(D200&lt;&gt;"","unbar",""))</f>
        <v/>
      </c>
      <c r="O200" s="143"/>
      <c r="P200" s="89"/>
      <c r="Q200" s="147"/>
      <c r="R200" s="89"/>
      <c r="S200" s="89"/>
      <c r="T200" s="89"/>
      <c r="U200" s="156"/>
      <c r="V200" s="143"/>
      <c r="W200" s="143"/>
      <c r="X200" s="143"/>
      <c r="Y200" s="143"/>
      <c r="Z200" s="143"/>
      <c r="AA200" s="143"/>
    </row>
    <row r="201" spans="1:27" ht="18" customHeight="1" x14ac:dyDescent="0.2">
      <c r="A201" s="137" t="str">
        <f t="shared" si="103"/>
        <v/>
      </c>
      <c r="B201" s="138" t="str">
        <f>IF(D201=0,"",IF(D201&lt;&gt;"",Kataloge_Import!B200,""))</f>
        <v/>
      </c>
      <c r="C201" s="138" t="str">
        <f t="shared" si="101"/>
        <v/>
      </c>
      <c r="D201" s="157" t="str">
        <f>IFERROR(VLOOKUP(Kataloge_Import!A200,'Nachweis Miete_MNK'!$A$28:$AB$277,26,FALSE),"")</f>
        <v/>
      </c>
      <c r="E201" s="90"/>
      <c r="F201" s="90"/>
      <c r="G201" s="140"/>
      <c r="H201" s="140"/>
      <c r="I201" s="140"/>
      <c r="J201" s="144"/>
      <c r="K201" s="144"/>
      <c r="L201" s="139"/>
      <c r="M201" s="139"/>
      <c r="N201" s="146"/>
      <c r="O201" s="144" t="str">
        <f>IF(D201=0,"",IFERROR(VLOOKUP(Kataloge_Import!A200,'Nachweis Miete_MNK'!$A$28:$AB$277,7,FALSE),""))</f>
        <v/>
      </c>
      <c r="P201" s="139" t="str">
        <f>IF(D201=0,"",IFERROR(VLOOKUP(Kataloge_Import!A200,'Nachweis Miete_MNK'!$A$28:$AB$277,14,FALSE),""))</f>
        <v/>
      </c>
      <c r="Q201" s="148" t="str">
        <f>IF(D201=0,"",IFERROR(VLOOKUP(Kataloge_Import!A200,'Nachweis Miete_MNK'!$A$28:$AB$277,8,FALSE),""))</f>
        <v/>
      </c>
      <c r="R201" s="139" t="str">
        <f>IF(D201=0,"",IFERROR(VLOOKUP(Kataloge_Import!A200,'Nachweis Miete_MNK'!$A$28:$AB$277,27,FALSE),""))</f>
        <v/>
      </c>
      <c r="S201" s="139" t="str">
        <f>IF(D201=0,"",IFERROR(VLOOKUP(Kataloge_Import!A200,'Nachweis Miete_MNK'!$A$28:$AB$277,18,FALSE),""))</f>
        <v/>
      </c>
      <c r="T201" s="139" t="str">
        <f>IF(D201=0,"",IFERROR(VLOOKUP(Kataloge_Import!A200,'Nachweis Miete_MNK'!$A$28:$AB$277,20,FALSE),""))</f>
        <v/>
      </c>
      <c r="U201" s="157" t="str">
        <f>IF(D201=0,"",IFERROR(VLOOKUP(Kataloge_Import!A200,'Nachweis Miete_MNK'!$A$28:$AB$277,25,FALSE),""))</f>
        <v/>
      </c>
      <c r="V201" s="144" t="str">
        <f>IF(AND($B201&lt;&gt;"",HHJ=Kataloge!S$1),CONCATENATE($U201,"_","Mietneben- bzw. Betriebsausgaben"),"")</f>
        <v/>
      </c>
      <c r="W201" s="144" t="str">
        <f>IF(AND($B201&lt;&gt;"",HHJ=Kataloge!T$1),CONCATENATE($U201,"_","Mietneben- bzw. Betriebsausgaben"),"")</f>
        <v/>
      </c>
      <c r="X201" s="144" t="str">
        <f>IF(AND($B201&lt;&gt;"",HHJ=Kataloge!U$1),CONCATENATE($U201,"_","Mietneben- bzw. Betriebsausgaben"),"")</f>
        <v/>
      </c>
      <c r="Y201" s="144" t="str">
        <f>IF(AND($B201&lt;&gt;"",HHJ=Kataloge!V$1),CONCATENATE($U201,"_","Mietneben- bzw. Betriebsausgaben"),"")</f>
        <v/>
      </c>
      <c r="Z201" s="144" t="str">
        <f>IF(AND($B201&lt;&gt;"",HHJ=Kataloge!W$1),CONCATENATE($U201,"_","Mietneben- bzw. Betriebsausgaben"),"")</f>
        <v/>
      </c>
      <c r="AA201" s="144" t="str">
        <f>IF(AND($B201&lt;&gt;"",HHJ=Kataloge!X$1),CONCATENATE($U201,"_","Mietneben- bzw. Betriebsausgaben"),"")</f>
        <v/>
      </c>
    </row>
    <row r="202" spans="1:27" ht="18" customHeight="1" x14ac:dyDescent="0.2">
      <c r="A202" s="86" t="str">
        <f t="shared" si="103"/>
        <v/>
      </c>
      <c r="B202" s="87" t="str">
        <f>IF(D202=0,"",IF(D202&lt;&gt;"",Kataloge_Import!B201,""))</f>
        <v/>
      </c>
      <c r="C202" s="87" t="str">
        <f t="shared" si="101"/>
        <v/>
      </c>
      <c r="D202" s="156" t="str">
        <f>IFERROR(VLOOKUP(Kataloge_Import!A201,'Nachweis Miete_MNK'!$A$28:$AB$277,23,FALSE),"")</f>
        <v/>
      </c>
      <c r="E202" s="90"/>
      <c r="F202" s="90"/>
      <c r="G202" s="88" t="str">
        <f>IF(D202=0,"",IFERROR(VLOOKUP(Kataloge_Import!A201,'Nachweis Miete_MNK'!$A$28:$AB$277,2,FALSE),""))</f>
        <v/>
      </c>
      <c r="H202" s="88" t="str">
        <f>IF(D202=0,"",IFERROR(VLOOKUP(Kataloge_Import!A201,'Nachweis Miete_MNK'!$A$28:$AB$277,3,FALSE),""))</f>
        <v/>
      </c>
      <c r="I202" s="88" t="str">
        <f>IF(D202=0,"",IFERROR(VLOOKUP(Kataloge_Import!A201,'Nachweis Miete_MNK'!$A$28:$AB$277,4,FALSE),""))</f>
        <v/>
      </c>
      <c r="J202" s="143" t="str">
        <f>IF(D202=0,"",IFERROR(VLOOKUP(Kataloge_Import!A201,'Nachweis Miete_MNK'!$A$28:$AB$277,5,FALSE),""))</f>
        <v/>
      </c>
      <c r="K202" s="143" t="str">
        <f>IF(D202=0,"",IFERROR(VLOOKUP(Kataloge_Import!A201,'Nachweis Miete_MNK'!$A$28:$AB$277,6,FALSE),""))</f>
        <v/>
      </c>
      <c r="L202" s="89" t="str">
        <f>IF(D202=0,"",IFERROR(VLOOKUP(Kataloge_Import!A201,'Nachweis Miete_MNK'!$A$28:$AB$277,9,FALSE),""))</f>
        <v/>
      </c>
      <c r="M202" s="89" t="str">
        <f>IF(D202=0,"",IFERROR(VLOOKUP(Kataloge_Import!A201,'Nachweis Miete_MNK'!$A$28:$AB$277,28,FALSE),""))</f>
        <v/>
      </c>
      <c r="N202" s="145" t="str">
        <f t="shared" ref="N202" si="107">IF(D202=0,"",IF(D202&lt;&gt;"","unbar",""))</f>
        <v/>
      </c>
      <c r="O202" s="143"/>
      <c r="P202" s="89"/>
      <c r="Q202" s="147"/>
      <c r="R202" s="89"/>
      <c r="S202" s="89"/>
      <c r="T202" s="89"/>
      <c r="U202" s="156"/>
      <c r="V202" s="143"/>
      <c r="W202" s="143"/>
      <c r="X202" s="143"/>
      <c r="Y202" s="143"/>
      <c r="Z202" s="143"/>
      <c r="AA202" s="143"/>
    </row>
    <row r="203" spans="1:27" ht="18" customHeight="1" x14ac:dyDescent="0.2">
      <c r="A203" s="137" t="str">
        <f t="shared" si="103"/>
        <v/>
      </c>
      <c r="B203" s="138" t="str">
        <f>IF(D203=0,"",IF(D203&lt;&gt;"",Kataloge_Import!B202,""))</f>
        <v/>
      </c>
      <c r="C203" s="138" t="str">
        <f t="shared" si="101"/>
        <v/>
      </c>
      <c r="D203" s="157" t="str">
        <f>IFERROR(VLOOKUP(Kataloge_Import!A202,'Nachweis Miete_MNK'!$A$28:$AB$277,26,FALSE),"")</f>
        <v/>
      </c>
      <c r="E203" s="90"/>
      <c r="F203" s="90"/>
      <c r="G203" s="140"/>
      <c r="H203" s="140"/>
      <c r="I203" s="140"/>
      <c r="J203" s="144"/>
      <c r="K203" s="144"/>
      <c r="L203" s="139"/>
      <c r="M203" s="139"/>
      <c r="N203" s="146"/>
      <c r="O203" s="144" t="str">
        <f>IF(D203=0,"",IFERROR(VLOOKUP(Kataloge_Import!A202,'Nachweis Miete_MNK'!$A$28:$AB$277,7,FALSE),""))</f>
        <v/>
      </c>
      <c r="P203" s="139" t="str">
        <f>IF(D203=0,"",IFERROR(VLOOKUP(Kataloge_Import!A202,'Nachweis Miete_MNK'!$A$28:$AB$277,14,FALSE),""))</f>
        <v/>
      </c>
      <c r="Q203" s="148" t="str">
        <f>IF(D203=0,"",IFERROR(VLOOKUP(Kataloge_Import!A202,'Nachweis Miete_MNK'!$A$28:$AB$277,8,FALSE),""))</f>
        <v/>
      </c>
      <c r="R203" s="139" t="str">
        <f>IF(D203=0,"",IFERROR(VLOOKUP(Kataloge_Import!A202,'Nachweis Miete_MNK'!$A$28:$AB$277,27,FALSE),""))</f>
        <v/>
      </c>
      <c r="S203" s="139" t="str">
        <f>IF(D203=0,"",IFERROR(VLOOKUP(Kataloge_Import!A202,'Nachweis Miete_MNK'!$A$28:$AB$277,18,FALSE),""))</f>
        <v/>
      </c>
      <c r="T203" s="139" t="str">
        <f>IF(D203=0,"",IFERROR(VLOOKUP(Kataloge_Import!A202,'Nachweis Miete_MNK'!$A$28:$AB$277,20,FALSE),""))</f>
        <v/>
      </c>
      <c r="U203" s="157" t="str">
        <f>IF(D203=0,"",IFERROR(VLOOKUP(Kataloge_Import!A202,'Nachweis Miete_MNK'!$A$28:$AB$277,25,FALSE),""))</f>
        <v/>
      </c>
      <c r="V203" s="144" t="str">
        <f>IF(AND($B203&lt;&gt;"",HHJ=Kataloge!S$1),CONCATENATE($U203,"_","Mietneben- bzw. Betriebsausgaben"),"")</f>
        <v/>
      </c>
      <c r="W203" s="144" t="str">
        <f>IF(AND($B203&lt;&gt;"",HHJ=Kataloge!T$1),CONCATENATE($U203,"_","Mietneben- bzw. Betriebsausgaben"),"")</f>
        <v/>
      </c>
      <c r="X203" s="144" t="str">
        <f>IF(AND($B203&lt;&gt;"",HHJ=Kataloge!U$1),CONCATENATE($U203,"_","Mietneben- bzw. Betriebsausgaben"),"")</f>
        <v/>
      </c>
      <c r="Y203" s="144" t="str">
        <f>IF(AND($B203&lt;&gt;"",HHJ=Kataloge!V$1),CONCATENATE($U203,"_","Mietneben- bzw. Betriebsausgaben"),"")</f>
        <v/>
      </c>
      <c r="Z203" s="144" t="str">
        <f>IF(AND($B203&lt;&gt;"",HHJ=Kataloge!W$1),CONCATENATE($U203,"_","Mietneben- bzw. Betriebsausgaben"),"")</f>
        <v/>
      </c>
      <c r="AA203" s="144" t="str">
        <f>IF(AND($B203&lt;&gt;"",HHJ=Kataloge!X$1),CONCATENATE($U203,"_","Mietneben- bzw. Betriebsausgaben"),"")</f>
        <v/>
      </c>
    </row>
    <row r="204" spans="1:27" ht="18" customHeight="1" x14ac:dyDescent="0.2">
      <c r="A204" s="86" t="str">
        <f t="shared" si="103"/>
        <v/>
      </c>
      <c r="B204" s="87" t="str">
        <f>IF(D204=0,"",IF(D204&lt;&gt;"",Kataloge_Import!B203,""))</f>
        <v/>
      </c>
      <c r="C204" s="87" t="str">
        <f t="shared" si="101"/>
        <v/>
      </c>
      <c r="D204" s="156" t="str">
        <f>IFERROR(VLOOKUP(Kataloge_Import!A203,'Nachweis Miete_MNK'!$A$28:$AB$277,23,FALSE),"")</f>
        <v/>
      </c>
      <c r="E204" s="90"/>
      <c r="F204" s="90"/>
      <c r="G204" s="88" t="str">
        <f>IF(D204=0,"",IFERROR(VLOOKUP(Kataloge_Import!A203,'Nachweis Miete_MNK'!$A$28:$AB$277,2,FALSE),""))</f>
        <v/>
      </c>
      <c r="H204" s="88" t="str">
        <f>IF(D204=0,"",IFERROR(VLOOKUP(Kataloge_Import!A203,'Nachweis Miete_MNK'!$A$28:$AB$277,3,FALSE),""))</f>
        <v/>
      </c>
      <c r="I204" s="88" t="str">
        <f>IF(D204=0,"",IFERROR(VLOOKUP(Kataloge_Import!A203,'Nachweis Miete_MNK'!$A$28:$AB$277,4,FALSE),""))</f>
        <v/>
      </c>
      <c r="J204" s="143" t="str">
        <f>IF(D204=0,"",IFERROR(VLOOKUP(Kataloge_Import!A203,'Nachweis Miete_MNK'!$A$28:$AB$277,5,FALSE),""))</f>
        <v/>
      </c>
      <c r="K204" s="143" t="str">
        <f>IF(D204=0,"",IFERROR(VLOOKUP(Kataloge_Import!A203,'Nachweis Miete_MNK'!$A$28:$AB$277,6,FALSE),""))</f>
        <v/>
      </c>
      <c r="L204" s="89" t="str">
        <f>IF(D204=0,"",IFERROR(VLOOKUP(Kataloge_Import!A203,'Nachweis Miete_MNK'!$A$28:$AB$277,9,FALSE),""))</f>
        <v/>
      </c>
      <c r="M204" s="89" t="str">
        <f>IF(D204=0,"",IFERROR(VLOOKUP(Kataloge_Import!A203,'Nachweis Miete_MNK'!$A$28:$AB$277,28,FALSE),""))</f>
        <v/>
      </c>
      <c r="N204" s="145" t="str">
        <f t="shared" ref="N204" si="108">IF(D204=0,"",IF(D204&lt;&gt;"","unbar",""))</f>
        <v/>
      </c>
      <c r="O204" s="143"/>
      <c r="P204" s="89"/>
      <c r="Q204" s="147"/>
      <c r="R204" s="89"/>
      <c r="S204" s="89"/>
      <c r="T204" s="89"/>
      <c r="U204" s="156"/>
      <c r="V204" s="143"/>
      <c r="W204" s="143"/>
      <c r="X204" s="143"/>
      <c r="Y204" s="143"/>
      <c r="Z204" s="143"/>
      <c r="AA204" s="143"/>
    </row>
    <row r="205" spans="1:27" ht="18" customHeight="1" x14ac:dyDescent="0.2">
      <c r="A205" s="137" t="str">
        <f t="shared" si="103"/>
        <v/>
      </c>
      <c r="B205" s="138" t="str">
        <f>IF(D205=0,"",IF(D205&lt;&gt;"",Kataloge_Import!B204,""))</f>
        <v/>
      </c>
      <c r="C205" s="138" t="str">
        <f t="shared" si="101"/>
        <v/>
      </c>
      <c r="D205" s="157" t="str">
        <f>IFERROR(VLOOKUP(Kataloge_Import!A204,'Nachweis Miete_MNK'!$A$28:$AB$277,26,FALSE),"")</f>
        <v/>
      </c>
      <c r="E205" s="90"/>
      <c r="F205" s="90"/>
      <c r="G205" s="140"/>
      <c r="H205" s="140"/>
      <c r="I205" s="140"/>
      <c r="J205" s="144"/>
      <c r="K205" s="144"/>
      <c r="L205" s="139"/>
      <c r="M205" s="139"/>
      <c r="N205" s="146"/>
      <c r="O205" s="144" t="str">
        <f>IF(D205=0,"",IFERROR(VLOOKUP(Kataloge_Import!A204,'Nachweis Miete_MNK'!$A$28:$AB$277,7,FALSE),""))</f>
        <v/>
      </c>
      <c r="P205" s="139" t="str">
        <f>IF(D205=0,"",IFERROR(VLOOKUP(Kataloge_Import!A204,'Nachweis Miete_MNK'!$A$28:$AB$277,14,FALSE),""))</f>
        <v/>
      </c>
      <c r="Q205" s="148" t="str">
        <f>IF(D205=0,"",IFERROR(VLOOKUP(Kataloge_Import!A204,'Nachweis Miete_MNK'!$A$28:$AB$277,8,FALSE),""))</f>
        <v/>
      </c>
      <c r="R205" s="139" t="str">
        <f>IF(D205=0,"",IFERROR(VLOOKUP(Kataloge_Import!A204,'Nachweis Miete_MNK'!$A$28:$AB$277,27,FALSE),""))</f>
        <v/>
      </c>
      <c r="S205" s="139" t="str">
        <f>IF(D205=0,"",IFERROR(VLOOKUP(Kataloge_Import!A204,'Nachweis Miete_MNK'!$A$28:$AB$277,18,FALSE),""))</f>
        <v/>
      </c>
      <c r="T205" s="139" t="str">
        <f>IF(D205=0,"",IFERROR(VLOOKUP(Kataloge_Import!A204,'Nachweis Miete_MNK'!$A$28:$AB$277,20,FALSE),""))</f>
        <v/>
      </c>
      <c r="U205" s="157" t="str">
        <f>IF(D205=0,"",IFERROR(VLOOKUP(Kataloge_Import!A204,'Nachweis Miete_MNK'!$A$28:$AB$277,25,FALSE),""))</f>
        <v/>
      </c>
      <c r="V205" s="144" t="str">
        <f>IF(AND($B205&lt;&gt;"",HHJ=Kataloge!S$1),CONCATENATE($U205,"_","Mietneben- bzw. Betriebsausgaben"),"")</f>
        <v/>
      </c>
      <c r="W205" s="144" t="str">
        <f>IF(AND($B205&lt;&gt;"",HHJ=Kataloge!T$1),CONCATENATE($U205,"_","Mietneben- bzw. Betriebsausgaben"),"")</f>
        <v/>
      </c>
      <c r="X205" s="144" t="str">
        <f>IF(AND($B205&lt;&gt;"",HHJ=Kataloge!U$1),CONCATENATE($U205,"_","Mietneben- bzw. Betriebsausgaben"),"")</f>
        <v/>
      </c>
      <c r="Y205" s="144" t="str">
        <f>IF(AND($B205&lt;&gt;"",HHJ=Kataloge!V$1),CONCATENATE($U205,"_","Mietneben- bzw. Betriebsausgaben"),"")</f>
        <v/>
      </c>
      <c r="Z205" s="144" t="str">
        <f>IF(AND($B205&lt;&gt;"",HHJ=Kataloge!W$1),CONCATENATE($U205,"_","Mietneben- bzw. Betriebsausgaben"),"")</f>
        <v/>
      </c>
      <c r="AA205" s="144" t="str">
        <f>IF(AND($B205&lt;&gt;"",HHJ=Kataloge!X$1),CONCATENATE($U205,"_","Mietneben- bzw. Betriebsausgaben"),"")</f>
        <v/>
      </c>
    </row>
    <row r="206" spans="1:27" ht="18" customHeight="1" x14ac:dyDescent="0.2">
      <c r="A206" s="86" t="str">
        <f t="shared" si="103"/>
        <v/>
      </c>
      <c r="B206" s="87" t="str">
        <f>IF(D206=0,"",IF(D206&lt;&gt;"",Kataloge_Import!B205,""))</f>
        <v/>
      </c>
      <c r="C206" s="87" t="str">
        <f t="shared" si="101"/>
        <v/>
      </c>
      <c r="D206" s="156" t="str">
        <f>IFERROR(VLOOKUP(Kataloge_Import!A205,'Nachweis Miete_MNK'!$A$28:$AB$277,23,FALSE),"")</f>
        <v/>
      </c>
      <c r="E206" s="90"/>
      <c r="F206" s="90"/>
      <c r="G206" s="88" t="str">
        <f>IF(D206=0,"",IFERROR(VLOOKUP(Kataloge_Import!A205,'Nachweis Miete_MNK'!$A$28:$AB$277,2,FALSE),""))</f>
        <v/>
      </c>
      <c r="H206" s="88" t="str">
        <f>IF(D206=0,"",IFERROR(VLOOKUP(Kataloge_Import!A205,'Nachweis Miete_MNK'!$A$28:$AB$277,3,FALSE),""))</f>
        <v/>
      </c>
      <c r="I206" s="88" t="str">
        <f>IF(D206=0,"",IFERROR(VLOOKUP(Kataloge_Import!A205,'Nachweis Miete_MNK'!$A$28:$AB$277,4,FALSE),""))</f>
        <v/>
      </c>
      <c r="J206" s="143" t="str">
        <f>IF(D206=0,"",IFERROR(VLOOKUP(Kataloge_Import!A205,'Nachweis Miete_MNK'!$A$28:$AB$277,5,FALSE),""))</f>
        <v/>
      </c>
      <c r="K206" s="143" t="str">
        <f>IF(D206=0,"",IFERROR(VLOOKUP(Kataloge_Import!A205,'Nachweis Miete_MNK'!$A$28:$AB$277,6,FALSE),""))</f>
        <v/>
      </c>
      <c r="L206" s="89" t="str">
        <f>IF(D206=0,"",IFERROR(VLOOKUP(Kataloge_Import!A205,'Nachweis Miete_MNK'!$A$28:$AB$277,9,FALSE),""))</f>
        <v/>
      </c>
      <c r="M206" s="89" t="str">
        <f>IF(D206=0,"",IFERROR(VLOOKUP(Kataloge_Import!A205,'Nachweis Miete_MNK'!$A$28:$AB$277,28,FALSE),""))</f>
        <v/>
      </c>
      <c r="N206" s="145" t="str">
        <f t="shared" ref="N206" si="109">IF(D206=0,"",IF(D206&lt;&gt;"","unbar",""))</f>
        <v/>
      </c>
      <c r="O206" s="143"/>
      <c r="P206" s="89"/>
      <c r="Q206" s="147"/>
      <c r="R206" s="89"/>
      <c r="S206" s="89"/>
      <c r="T206" s="89"/>
      <c r="U206" s="156"/>
      <c r="V206" s="143"/>
      <c r="W206" s="143"/>
      <c r="X206" s="143"/>
      <c r="Y206" s="143"/>
      <c r="Z206" s="143"/>
      <c r="AA206" s="143"/>
    </row>
    <row r="207" spans="1:27" ht="18" customHeight="1" x14ac:dyDescent="0.2">
      <c r="A207" s="137" t="str">
        <f t="shared" si="103"/>
        <v/>
      </c>
      <c r="B207" s="138" t="str">
        <f>IF(D207=0,"",IF(D207&lt;&gt;"",Kataloge_Import!B206,""))</f>
        <v/>
      </c>
      <c r="C207" s="138" t="str">
        <f t="shared" si="101"/>
        <v/>
      </c>
      <c r="D207" s="157" t="str">
        <f>IFERROR(VLOOKUP(Kataloge_Import!A206,'Nachweis Miete_MNK'!$A$28:$AB$277,26,FALSE),"")</f>
        <v/>
      </c>
      <c r="E207" s="90"/>
      <c r="F207" s="90"/>
      <c r="G207" s="140"/>
      <c r="H207" s="140"/>
      <c r="I207" s="140"/>
      <c r="J207" s="144"/>
      <c r="K207" s="144"/>
      <c r="L207" s="139"/>
      <c r="M207" s="139"/>
      <c r="N207" s="146"/>
      <c r="O207" s="144" t="str">
        <f>IF(D207=0,"",IFERROR(VLOOKUP(Kataloge_Import!A206,'Nachweis Miete_MNK'!$A$28:$AB$277,7,FALSE),""))</f>
        <v/>
      </c>
      <c r="P207" s="139" t="str">
        <f>IF(D207=0,"",IFERROR(VLOOKUP(Kataloge_Import!A206,'Nachweis Miete_MNK'!$A$28:$AB$277,14,FALSE),""))</f>
        <v/>
      </c>
      <c r="Q207" s="148" t="str">
        <f>IF(D207=0,"",IFERROR(VLOOKUP(Kataloge_Import!A206,'Nachweis Miete_MNK'!$A$28:$AB$277,8,FALSE),""))</f>
        <v/>
      </c>
      <c r="R207" s="139" t="str">
        <f>IF(D207=0,"",IFERROR(VLOOKUP(Kataloge_Import!A206,'Nachweis Miete_MNK'!$A$28:$AB$277,27,FALSE),""))</f>
        <v/>
      </c>
      <c r="S207" s="139" t="str">
        <f>IF(D207=0,"",IFERROR(VLOOKUP(Kataloge_Import!A206,'Nachweis Miete_MNK'!$A$28:$AB$277,18,FALSE),""))</f>
        <v/>
      </c>
      <c r="T207" s="139" t="str">
        <f>IF(D207=0,"",IFERROR(VLOOKUP(Kataloge_Import!A206,'Nachweis Miete_MNK'!$A$28:$AB$277,20,FALSE),""))</f>
        <v/>
      </c>
      <c r="U207" s="157" t="str">
        <f>IF(D207=0,"",IFERROR(VLOOKUP(Kataloge_Import!A206,'Nachweis Miete_MNK'!$A$28:$AB$277,25,FALSE),""))</f>
        <v/>
      </c>
      <c r="V207" s="144" t="str">
        <f>IF(AND($B207&lt;&gt;"",HHJ=Kataloge!S$1),CONCATENATE($U207,"_","Mietneben- bzw. Betriebsausgaben"),"")</f>
        <v/>
      </c>
      <c r="W207" s="144" t="str">
        <f>IF(AND($B207&lt;&gt;"",HHJ=Kataloge!T$1),CONCATENATE($U207,"_","Mietneben- bzw. Betriebsausgaben"),"")</f>
        <v/>
      </c>
      <c r="X207" s="144" t="str">
        <f>IF(AND($B207&lt;&gt;"",HHJ=Kataloge!U$1),CONCATENATE($U207,"_","Mietneben- bzw. Betriebsausgaben"),"")</f>
        <v/>
      </c>
      <c r="Y207" s="144" t="str">
        <f>IF(AND($B207&lt;&gt;"",HHJ=Kataloge!V$1),CONCATENATE($U207,"_","Mietneben- bzw. Betriebsausgaben"),"")</f>
        <v/>
      </c>
      <c r="Z207" s="144" t="str">
        <f>IF(AND($B207&lt;&gt;"",HHJ=Kataloge!W$1),CONCATENATE($U207,"_","Mietneben- bzw. Betriebsausgaben"),"")</f>
        <v/>
      </c>
      <c r="AA207" s="144" t="str">
        <f>IF(AND($B207&lt;&gt;"",HHJ=Kataloge!X$1),CONCATENATE($U207,"_","Mietneben- bzw. Betriebsausgaben"),"")</f>
        <v/>
      </c>
    </row>
    <row r="208" spans="1:27" ht="18" customHeight="1" x14ac:dyDescent="0.2">
      <c r="A208" s="86" t="str">
        <f t="shared" si="103"/>
        <v/>
      </c>
      <c r="B208" s="87" t="str">
        <f>IF(D208=0,"",IF(D208&lt;&gt;"",Kataloge_Import!B207,""))</f>
        <v/>
      </c>
      <c r="C208" s="87" t="str">
        <f t="shared" si="101"/>
        <v/>
      </c>
      <c r="D208" s="156" t="str">
        <f>IFERROR(VLOOKUP(Kataloge_Import!A207,'Nachweis Miete_MNK'!$A$28:$AB$277,23,FALSE),"")</f>
        <v/>
      </c>
      <c r="E208" s="90"/>
      <c r="F208" s="90"/>
      <c r="G208" s="88" t="str">
        <f>IF(D208=0,"",IFERROR(VLOOKUP(Kataloge_Import!A207,'Nachweis Miete_MNK'!$A$28:$AB$277,2,FALSE),""))</f>
        <v/>
      </c>
      <c r="H208" s="88" t="str">
        <f>IF(D208=0,"",IFERROR(VLOOKUP(Kataloge_Import!A207,'Nachweis Miete_MNK'!$A$28:$AB$277,3,FALSE),""))</f>
        <v/>
      </c>
      <c r="I208" s="88" t="str">
        <f>IF(D208=0,"",IFERROR(VLOOKUP(Kataloge_Import!A207,'Nachweis Miete_MNK'!$A$28:$AB$277,4,FALSE),""))</f>
        <v/>
      </c>
      <c r="J208" s="143" t="str">
        <f>IF(D208=0,"",IFERROR(VLOOKUP(Kataloge_Import!A207,'Nachweis Miete_MNK'!$A$28:$AB$277,5,FALSE),""))</f>
        <v/>
      </c>
      <c r="K208" s="143" t="str">
        <f>IF(D208=0,"",IFERROR(VLOOKUP(Kataloge_Import!A207,'Nachweis Miete_MNK'!$A$28:$AB$277,6,FALSE),""))</f>
        <v/>
      </c>
      <c r="L208" s="89" t="str">
        <f>IF(D208=0,"",IFERROR(VLOOKUP(Kataloge_Import!A207,'Nachweis Miete_MNK'!$A$28:$AB$277,9,FALSE),""))</f>
        <v/>
      </c>
      <c r="M208" s="89" t="str">
        <f>IF(D208=0,"",IFERROR(VLOOKUP(Kataloge_Import!A207,'Nachweis Miete_MNK'!$A$28:$AB$277,28,FALSE),""))</f>
        <v/>
      </c>
      <c r="N208" s="145" t="str">
        <f t="shared" ref="N208" si="110">IF(D208=0,"",IF(D208&lt;&gt;"","unbar",""))</f>
        <v/>
      </c>
      <c r="O208" s="143"/>
      <c r="P208" s="89"/>
      <c r="Q208" s="147"/>
      <c r="R208" s="89"/>
      <c r="S208" s="89"/>
      <c r="T208" s="89"/>
      <c r="U208" s="156"/>
      <c r="V208" s="143"/>
      <c r="W208" s="143"/>
      <c r="X208" s="143"/>
      <c r="Y208" s="143"/>
      <c r="Z208" s="143"/>
      <c r="AA208" s="143"/>
    </row>
    <row r="209" spans="1:27" ht="18" customHeight="1" x14ac:dyDescent="0.2">
      <c r="A209" s="137" t="str">
        <f t="shared" si="103"/>
        <v/>
      </c>
      <c r="B209" s="138" t="str">
        <f>IF(D209=0,"",IF(D209&lt;&gt;"",Kataloge_Import!B208,""))</f>
        <v/>
      </c>
      <c r="C209" s="138" t="str">
        <f t="shared" si="101"/>
        <v/>
      </c>
      <c r="D209" s="157" t="str">
        <f>IFERROR(VLOOKUP(Kataloge_Import!A208,'Nachweis Miete_MNK'!$A$28:$AB$277,26,FALSE),"")</f>
        <v/>
      </c>
      <c r="E209" s="90"/>
      <c r="F209" s="90"/>
      <c r="G209" s="140"/>
      <c r="H209" s="140"/>
      <c r="I209" s="140"/>
      <c r="J209" s="144"/>
      <c r="K209" s="144"/>
      <c r="L209" s="139"/>
      <c r="M209" s="139"/>
      <c r="N209" s="146"/>
      <c r="O209" s="144" t="str">
        <f>IF(D209=0,"",IFERROR(VLOOKUP(Kataloge_Import!A208,'Nachweis Miete_MNK'!$A$28:$AB$277,7,FALSE),""))</f>
        <v/>
      </c>
      <c r="P209" s="139" t="str">
        <f>IF(D209=0,"",IFERROR(VLOOKUP(Kataloge_Import!A208,'Nachweis Miete_MNK'!$A$28:$AB$277,14,FALSE),""))</f>
        <v/>
      </c>
      <c r="Q209" s="148" t="str">
        <f>IF(D209=0,"",IFERROR(VLOOKUP(Kataloge_Import!A208,'Nachweis Miete_MNK'!$A$28:$AB$277,8,FALSE),""))</f>
        <v/>
      </c>
      <c r="R209" s="139" t="str">
        <f>IF(D209=0,"",IFERROR(VLOOKUP(Kataloge_Import!A208,'Nachweis Miete_MNK'!$A$28:$AB$277,27,FALSE),""))</f>
        <v/>
      </c>
      <c r="S209" s="139" t="str">
        <f>IF(D209=0,"",IFERROR(VLOOKUP(Kataloge_Import!A208,'Nachweis Miete_MNK'!$A$28:$AB$277,18,FALSE),""))</f>
        <v/>
      </c>
      <c r="T209" s="139" t="str">
        <f>IF(D209=0,"",IFERROR(VLOOKUP(Kataloge_Import!A208,'Nachweis Miete_MNK'!$A$28:$AB$277,20,FALSE),""))</f>
        <v/>
      </c>
      <c r="U209" s="157" t="str">
        <f>IF(D209=0,"",IFERROR(VLOOKUP(Kataloge_Import!A208,'Nachweis Miete_MNK'!$A$28:$AB$277,25,FALSE),""))</f>
        <v/>
      </c>
      <c r="V209" s="144" t="str">
        <f>IF(AND($B209&lt;&gt;"",HHJ=Kataloge!S$1),CONCATENATE($U209,"_","Mietneben- bzw. Betriebsausgaben"),"")</f>
        <v/>
      </c>
      <c r="W209" s="144" t="str">
        <f>IF(AND($B209&lt;&gt;"",HHJ=Kataloge!T$1),CONCATENATE($U209,"_","Mietneben- bzw. Betriebsausgaben"),"")</f>
        <v/>
      </c>
      <c r="X209" s="144" t="str">
        <f>IF(AND($B209&lt;&gt;"",HHJ=Kataloge!U$1),CONCATENATE($U209,"_","Mietneben- bzw. Betriebsausgaben"),"")</f>
        <v/>
      </c>
      <c r="Y209" s="144" t="str">
        <f>IF(AND($B209&lt;&gt;"",HHJ=Kataloge!V$1),CONCATENATE($U209,"_","Mietneben- bzw. Betriebsausgaben"),"")</f>
        <v/>
      </c>
      <c r="Z209" s="144" t="str">
        <f>IF(AND($B209&lt;&gt;"",HHJ=Kataloge!W$1),CONCATENATE($U209,"_","Mietneben- bzw. Betriebsausgaben"),"")</f>
        <v/>
      </c>
      <c r="AA209" s="144" t="str">
        <f>IF(AND($B209&lt;&gt;"",HHJ=Kataloge!X$1),CONCATENATE($U209,"_","Mietneben- bzw. Betriebsausgaben"),"")</f>
        <v/>
      </c>
    </row>
    <row r="210" spans="1:27" ht="18" customHeight="1" x14ac:dyDescent="0.2">
      <c r="A210" s="86" t="str">
        <f t="shared" si="103"/>
        <v/>
      </c>
      <c r="B210" s="87" t="str">
        <f>IF(D210=0,"",IF(D210&lt;&gt;"",Kataloge_Import!B209,""))</f>
        <v/>
      </c>
      <c r="C210" s="87" t="str">
        <f t="shared" si="101"/>
        <v/>
      </c>
      <c r="D210" s="156" t="str">
        <f>IFERROR(VLOOKUP(Kataloge_Import!A209,'Nachweis Miete_MNK'!$A$28:$AB$277,23,FALSE),"")</f>
        <v/>
      </c>
      <c r="E210" s="90"/>
      <c r="F210" s="90"/>
      <c r="G210" s="88" t="str">
        <f>IF(D210=0,"",IFERROR(VLOOKUP(Kataloge_Import!A209,'Nachweis Miete_MNK'!$A$28:$AB$277,2,FALSE),""))</f>
        <v/>
      </c>
      <c r="H210" s="88" t="str">
        <f>IF(D210=0,"",IFERROR(VLOOKUP(Kataloge_Import!A209,'Nachweis Miete_MNK'!$A$28:$AB$277,3,FALSE),""))</f>
        <v/>
      </c>
      <c r="I210" s="88" t="str">
        <f>IF(D210=0,"",IFERROR(VLOOKUP(Kataloge_Import!A209,'Nachweis Miete_MNK'!$A$28:$AB$277,4,FALSE),""))</f>
        <v/>
      </c>
      <c r="J210" s="143" t="str">
        <f>IF(D210=0,"",IFERROR(VLOOKUP(Kataloge_Import!A209,'Nachweis Miete_MNK'!$A$28:$AB$277,5,FALSE),""))</f>
        <v/>
      </c>
      <c r="K210" s="143" t="str">
        <f>IF(D210=0,"",IFERROR(VLOOKUP(Kataloge_Import!A209,'Nachweis Miete_MNK'!$A$28:$AB$277,6,FALSE),""))</f>
        <v/>
      </c>
      <c r="L210" s="89" t="str">
        <f>IF(D210=0,"",IFERROR(VLOOKUP(Kataloge_Import!A209,'Nachweis Miete_MNK'!$A$28:$AB$277,9,FALSE),""))</f>
        <v/>
      </c>
      <c r="M210" s="89" t="str">
        <f>IF(D210=0,"",IFERROR(VLOOKUP(Kataloge_Import!A209,'Nachweis Miete_MNK'!$A$28:$AB$277,28,FALSE),""))</f>
        <v/>
      </c>
      <c r="N210" s="145" t="str">
        <f t="shared" ref="N210" si="111">IF(D210=0,"",IF(D210&lt;&gt;"","unbar",""))</f>
        <v/>
      </c>
      <c r="O210" s="143"/>
      <c r="P210" s="89"/>
      <c r="Q210" s="147"/>
      <c r="R210" s="89"/>
      <c r="S210" s="89"/>
      <c r="T210" s="89"/>
      <c r="U210" s="156"/>
      <c r="V210" s="143"/>
      <c r="W210" s="143"/>
      <c r="X210" s="143"/>
      <c r="Y210" s="143"/>
      <c r="Z210" s="143"/>
      <c r="AA210" s="143"/>
    </row>
    <row r="211" spans="1:27" ht="18" customHeight="1" x14ac:dyDescent="0.2">
      <c r="A211" s="137" t="str">
        <f t="shared" si="103"/>
        <v/>
      </c>
      <c r="B211" s="138" t="str">
        <f>IF(D211=0,"",IF(D211&lt;&gt;"",Kataloge_Import!B210,""))</f>
        <v/>
      </c>
      <c r="C211" s="138" t="str">
        <f t="shared" si="101"/>
        <v/>
      </c>
      <c r="D211" s="157" t="str">
        <f>IFERROR(VLOOKUP(Kataloge_Import!A210,'Nachweis Miete_MNK'!$A$28:$AB$277,26,FALSE),"")</f>
        <v/>
      </c>
      <c r="E211" s="90"/>
      <c r="F211" s="90"/>
      <c r="G211" s="140"/>
      <c r="H211" s="140"/>
      <c r="I211" s="140"/>
      <c r="J211" s="144"/>
      <c r="K211" s="144"/>
      <c r="L211" s="139"/>
      <c r="M211" s="139"/>
      <c r="N211" s="146"/>
      <c r="O211" s="144" t="str">
        <f>IF(D211=0,"",IFERROR(VLOOKUP(Kataloge_Import!A210,'Nachweis Miete_MNK'!$A$28:$AB$277,7,FALSE),""))</f>
        <v/>
      </c>
      <c r="P211" s="139" t="str">
        <f>IF(D211=0,"",IFERROR(VLOOKUP(Kataloge_Import!A210,'Nachweis Miete_MNK'!$A$28:$AB$277,14,FALSE),""))</f>
        <v/>
      </c>
      <c r="Q211" s="148" t="str">
        <f>IF(D211=0,"",IFERROR(VLOOKUP(Kataloge_Import!A210,'Nachweis Miete_MNK'!$A$28:$AB$277,8,FALSE),""))</f>
        <v/>
      </c>
      <c r="R211" s="139" t="str">
        <f>IF(D211=0,"",IFERROR(VLOOKUP(Kataloge_Import!A210,'Nachweis Miete_MNK'!$A$28:$AB$277,27,FALSE),""))</f>
        <v/>
      </c>
      <c r="S211" s="139" t="str">
        <f>IF(D211=0,"",IFERROR(VLOOKUP(Kataloge_Import!A210,'Nachweis Miete_MNK'!$A$28:$AB$277,18,FALSE),""))</f>
        <v/>
      </c>
      <c r="T211" s="139" t="str">
        <f>IF(D211=0,"",IFERROR(VLOOKUP(Kataloge_Import!A210,'Nachweis Miete_MNK'!$A$28:$AB$277,20,FALSE),""))</f>
        <v/>
      </c>
      <c r="U211" s="157" t="str">
        <f>IF(D211=0,"",IFERROR(VLOOKUP(Kataloge_Import!A210,'Nachweis Miete_MNK'!$A$28:$AB$277,25,FALSE),""))</f>
        <v/>
      </c>
      <c r="V211" s="144" t="str">
        <f>IF(AND($B211&lt;&gt;"",HHJ=Kataloge!S$1),CONCATENATE($U211,"_","Mietneben- bzw. Betriebsausgaben"),"")</f>
        <v/>
      </c>
      <c r="W211" s="144" t="str">
        <f>IF(AND($B211&lt;&gt;"",HHJ=Kataloge!T$1),CONCATENATE($U211,"_","Mietneben- bzw. Betriebsausgaben"),"")</f>
        <v/>
      </c>
      <c r="X211" s="144" t="str">
        <f>IF(AND($B211&lt;&gt;"",HHJ=Kataloge!U$1),CONCATENATE($U211,"_","Mietneben- bzw. Betriebsausgaben"),"")</f>
        <v/>
      </c>
      <c r="Y211" s="144" t="str">
        <f>IF(AND($B211&lt;&gt;"",HHJ=Kataloge!V$1),CONCATENATE($U211,"_","Mietneben- bzw. Betriebsausgaben"),"")</f>
        <v/>
      </c>
      <c r="Z211" s="144" t="str">
        <f>IF(AND($B211&lt;&gt;"",HHJ=Kataloge!W$1),CONCATENATE($U211,"_","Mietneben- bzw. Betriebsausgaben"),"")</f>
        <v/>
      </c>
      <c r="AA211" s="144" t="str">
        <f>IF(AND($B211&lt;&gt;"",HHJ=Kataloge!X$1),CONCATENATE($U211,"_","Mietneben- bzw. Betriebsausgaben"),"")</f>
        <v/>
      </c>
    </row>
    <row r="212" spans="1:27" ht="18" customHeight="1" x14ac:dyDescent="0.2">
      <c r="A212" s="86" t="str">
        <f t="shared" si="103"/>
        <v/>
      </c>
      <c r="B212" s="87" t="str">
        <f>IF(D212=0,"",IF(D212&lt;&gt;"",Kataloge_Import!B211,""))</f>
        <v/>
      </c>
      <c r="C212" s="87" t="str">
        <f t="shared" si="101"/>
        <v/>
      </c>
      <c r="D212" s="156" t="str">
        <f>IFERROR(VLOOKUP(Kataloge_Import!A211,'Nachweis Miete_MNK'!$A$28:$AB$277,23,FALSE),"")</f>
        <v/>
      </c>
      <c r="E212" s="90"/>
      <c r="F212" s="90"/>
      <c r="G212" s="88" t="str">
        <f>IF(D212=0,"",IFERROR(VLOOKUP(Kataloge_Import!A211,'Nachweis Miete_MNK'!$A$28:$AB$277,2,FALSE),""))</f>
        <v/>
      </c>
      <c r="H212" s="88" t="str">
        <f>IF(D212=0,"",IFERROR(VLOOKUP(Kataloge_Import!A211,'Nachweis Miete_MNK'!$A$28:$AB$277,3,FALSE),""))</f>
        <v/>
      </c>
      <c r="I212" s="88" t="str">
        <f>IF(D212=0,"",IFERROR(VLOOKUP(Kataloge_Import!A211,'Nachweis Miete_MNK'!$A$28:$AB$277,4,FALSE),""))</f>
        <v/>
      </c>
      <c r="J212" s="143" t="str">
        <f>IF(D212=0,"",IFERROR(VLOOKUP(Kataloge_Import!A211,'Nachweis Miete_MNK'!$A$28:$AB$277,5,FALSE),""))</f>
        <v/>
      </c>
      <c r="K212" s="143" t="str">
        <f>IF(D212=0,"",IFERROR(VLOOKUP(Kataloge_Import!A211,'Nachweis Miete_MNK'!$A$28:$AB$277,6,FALSE),""))</f>
        <v/>
      </c>
      <c r="L212" s="89" t="str">
        <f>IF(D212=0,"",IFERROR(VLOOKUP(Kataloge_Import!A211,'Nachweis Miete_MNK'!$A$28:$AB$277,9,FALSE),""))</f>
        <v/>
      </c>
      <c r="M212" s="89" t="str">
        <f>IF(D212=0,"",IFERROR(VLOOKUP(Kataloge_Import!A211,'Nachweis Miete_MNK'!$A$28:$AB$277,28,FALSE),""))</f>
        <v/>
      </c>
      <c r="N212" s="145" t="str">
        <f t="shared" ref="N212" si="112">IF(D212=0,"",IF(D212&lt;&gt;"","unbar",""))</f>
        <v/>
      </c>
      <c r="O212" s="143"/>
      <c r="P212" s="89"/>
      <c r="Q212" s="147"/>
      <c r="R212" s="89"/>
      <c r="S212" s="89"/>
      <c r="T212" s="89"/>
      <c r="U212" s="156"/>
      <c r="V212" s="143"/>
      <c r="W212" s="143"/>
      <c r="X212" s="143"/>
      <c r="Y212" s="143"/>
      <c r="Z212" s="143"/>
      <c r="AA212" s="143"/>
    </row>
    <row r="213" spans="1:27" ht="18" customHeight="1" x14ac:dyDescent="0.2">
      <c r="A213" s="137" t="str">
        <f t="shared" si="103"/>
        <v/>
      </c>
      <c r="B213" s="138" t="str">
        <f>IF(D213=0,"",IF(D213&lt;&gt;"",Kataloge_Import!B212,""))</f>
        <v/>
      </c>
      <c r="C213" s="138" t="str">
        <f t="shared" si="101"/>
        <v/>
      </c>
      <c r="D213" s="157" t="str">
        <f>IFERROR(VLOOKUP(Kataloge_Import!A212,'Nachweis Miete_MNK'!$A$28:$AB$277,26,FALSE),"")</f>
        <v/>
      </c>
      <c r="E213" s="90"/>
      <c r="F213" s="90"/>
      <c r="G213" s="140"/>
      <c r="H213" s="140"/>
      <c r="I213" s="140"/>
      <c r="J213" s="144"/>
      <c r="K213" s="144"/>
      <c r="L213" s="139"/>
      <c r="M213" s="139"/>
      <c r="N213" s="146"/>
      <c r="O213" s="144" t="str">
        <f>IF(D213=0,"",IFERROR(VLOOKUP(Kataloge_Import!A212,'Nachweis Miete_MNK'!$A$28:$AB$277,7,FALSE),""))</f>
        <v/>
      </c>
      <c r="P213" s="139" t="str">
        <f>IF(D213=0,"",IFERROR(VLOOKUP(Kataloge_Import!A212,'Nachweis Miete_MNK'!$A$28:$AB$277,14,FALSE),""))</f>
        <v/>
      </c>
      <c r="Q213" s="148" t="str">
        <f>IF(D213=0,"",IFERROR(VLOOKUP(Kataloge_Import!A212,'Nachweis Miete_MNK'!$A$28:$AB$277,8,FALSE),""))</f>
        <v/>
      </c>
      <c r="R213" s="139" t="str">
        <f>IF(D213=0,"",IFERROR(VLOOKUP(Kataloge_Import!A212,'Nachweis Miete_MNK'!$A$28:$AB$277,27,FALSE),""))</f>
        <v/>
      </c>
      <c r="S213" s="139" t="str">
        <f>IF(D213=0,"",IFERROR(VLOOKUP(Kataloge_Import!A212,'Nachweis Miete_MNK'!$A$28:$AB$277,18,FALSE),""))</f>
        <v/>
      </c>
      <c r="T213" s="139" t="str">
        <f>IF(D213=0,"",IFERROR(VLOOKUP(Kataloge_Import!A212,'Nachweis Miete_MNK'!$A$28:$AB$277,20,FALSE),""))</f>
        <v/>
      </c>
      <c r="U213" s="157" t="str">
        <f>IF(D213=0,"",IFERROR(VLOOKUP(Kataloge_Import!A212,'Nachweis Miete_MNK'!$A$28:$AB$277,25,FALSE),""))</f>
        <v/>
      </c>
      <c r="V213" s="144" t="str">
        <f>IF(AND($B213&lt;&gt;"",HHJ=Kataloge!S$1),CONCATENATE($U213,"_","Mietneben- bzw. Betriebsausgaben"),"")</f>
        <v/>
      </c>
      <c r="W213" s="144" t="str">
        <f>IF(AND($B213&lt;&gt;"",HHJ=Kataloge!T$1),CONCATENATE($U213,"_","Mietneben- bzw. Betriebsausgaben"),"")</f>
        <v/>
      </c>
      <c r="X213" s="144" t="str">
        <f>IF(AND($B213&lt;&gt;"",HHJ=Kataloge!U$1),CONCATENATE($U213,"_","Mietneben- bzw. Betriebsausgaben"),"")</f>
        <v/>
      </c>
      <c r="Y213" s="144" t="str">
        <f>IF(AND($B213&lt;&gt;"",HHJ=Kataloge!V$1),CONCATENATE($U213,"_","Mietneben- bzw. Betriebsausgaben"),"")</f>
        <v/>
      </c>
      <c r="Z213" s="144" t="str">
        <f>IF(AND($B213&lt;&gt;"",HHJ=Kataloge!W$1),CONCATENATE($U213,"_","Mietneben- bzw. Betriebsausgaben"),"")</f>
        <v/>
      </c>
      <c r="AA213" s="144" t="str">
        <f>IF(AND($B213&lt;&gt;"",HHJ=Kataloge!X$1),CONCATENATE($U213,"_","Mietneben- bzw. Betriebsausgaben"),"")</f>
        <v/>
      </c>
    </row>
    <row r="214" spans="1:27" ht="18" customHeight="1" x14ac:dyDescent="0.2">
      <c r="A214" s="86" t="str">
        <f t="shared" si="103"/>
        <v/>
      </c>
      <c r="B214" s="87" t="str">
        <f>IF(D214=0,"",IF(D214&lt;&gt;"",Kataloge_Import!B213,""))</f>
        <v/>
      </c>
      <c r="C214" s="87" t="str">
        <f t="shared" si="101"/>
        <v/>
      </c>
      <c r="D214" s="156" t="str">
        <f>IFERROR(VLOOKUP(Kataloge_Import!A213,'Nachweis Miete_MNK'!$A$28:$AB$277,23,FALSE),"")</f>
        <v/>
      </c>
      <c r="E214" s="90"/>
      <c r="F214" s="90"/>
      <c r="G214" s="88" t="str">
        <f>IF(D214=0,"",IFERROR(VLOOKUP(Kataloge_Import!A213,'Nachweis Miete_MNK'!$A$28:$AB$277,2,FALSE),""))</f>
        <v/>
      </c>
      <c r="H214" s="88" t="str">
        <f>IF(D214=0,"",IFERROR(VLOOKUP(Kataloge_Import!A213,'Nachweis Miete_MNK'!$A$28:$AB$277,3,FALSE),""))</f>
        <v/>
      </c>
      <c r="I214" s="88" t="str">
        <f>IF(D214=0,"",IFERROR(VLOOKUP(Kataloge_Import!A213,'Nachweis Miete_MNK'!$A$28:$AB$277,4,FALSE),""))</f>
        <v/>
      </c>
      <c r="J214" s="143" t="str">
        <f>IF(D214=0,"",IFERROR(VLOOKUP(Kataloge_Import!A213,'Nachweis Miete_MNK'!$A$28:$AB$277,5,FALSE),""))</f>
        <v/>
      </c>
      <c r="K214" s="143" t="str">
        <f>IF(D214=0,"",IFERROR(VLOOKUP(Kataloge_Import!A213,'Nachweis Miete_MNK'!$A$28:$AB$277,6,FALSE),""))</f>
        <v/>
      </c>
      <c r="L214" s="89" t="str">
        <f>IF(D214=0,"",IFERROR(VLOOKUP(Kataloge_Import!A213,'Nachweis Miete_MNK'!$A$28:$AB$277,9,FALSE),""))</f>
        <v/>
      </c>
      <c r="M214" s="89" t="str">
        <f>IF(D214=0,"",IFERROR(VLOOKUP(Kataloge_Import!A213,'Nachweis Miete_MNK'!$A$28:$AB$277,28,FALSE),""))</f>
        <v/>
      </c>
      <c r="N214" s="145" t="str">
        <f t="shared" ref="N214" si="113">IF(D214=0,"",IF(D214&lt;&gt;"","unbar",""))</f>
        <v/>
      </c>
      <c r="O214" s="143"/>
      <c r="P214" s="89"/>
      <c r="Q214" s="147"/>
      <c r="R214" s="89"/>
      <c r="S214" s="89"/>
      <c r="T214" s="89"/>
      <c r="U214" s="156"/>
      <c r="V214" s="143"/>
      <c r="W214" s="143"/>
      <c r="X214" s="143"/>
      <c r="Y214" s="143"/>
      <c r="Z214" s="143"/>
      <c r="AA214" s="143"/>
    </row>
    <row r="215" spans="1:27" ht="18" customHeight="1" x14ac:dyDescent="0.2">
      <c r="A215" s="137" t="str">
        <f t="shared" si="103"/>
        <v/>
      </c>
      <c r="B215" s="138" t="str">
        <f>IF(D215=0,"",IF(D215&lt;&gt;"",Kataloge_Import!B214,""))</f>
        <v/>
      </c>
      <c r="C215" s="138" t="str">
        <f t="shared" si="101"/>
        <v/>
      </c>
      <c r="D215" s="157" t="str">
        <f>IFERROR(VLOOKUP(Kataloge_Import!A214,'Nachweis Miete_MNK'!$A$28:$AB$277,26,FALSE),"")</f>
        <v/>
      </c>
      <c r="E215" s="90"/>
      <c r="F215" s="90"/>
      <c r="G215" s="140"/>
      <c r="H215" s="140"/>
      <c r="I215" s="140"/>
      <c r="J215" s="144"/>
      <c r="K215" s="144"/>
      <c r="L215" s="139"/>
      <c r="M215" s="139"/>
      <c r="N215" s="146"/>
      <c r="O215" s="144" t="str">
        <f>IF(D215=0,"",IFERROR(VLOOKUP(Kataloge_Import!A214,'Nachweis Miete_MNK'!$A$28:$AB$277,7,FALSE),""))</f>
        <v/>
      </c>
      <c r="P215" s="139" t="str">
        <f>IF(D215=0,"",IFERROR(VLOOKUP(Kataloge_Import!A214,'Nachweis Miete_MNK'!$A$28:$AB$277,14,FALSE),""))</f>
        <v/>
      </c>
      <c r="Q215" s="148" t="str">
        <f>IF(D215=0,"",IFERROR(VLOOKUP(Kataloge_Import!A214,'Nachweis Miete_MNK'!$A$28:$AB$277,8,FALSE),""))</f>
        <v/>
      </c>
      <c r="R215" s="139" t="str">
        <f>IF(D215=0,"",IFERROR(VLOOKUP(Kataloge_Import!A214,'Nachweis Miete_MNK'!$A$28:$AB$277,27,FALSE),""))</f>
        <v/>
      </c>
      <c r="S215" s="139" t="str">
        <f>IF(D215=0,"",IFERROR(VLOOKUP(Kataloge_Import!A214,'Nachweis Miete_MNK'!$A$28:$AB$277,18,FALSE),""))</f>
        <v/>
      </c>
      <c r="T215" s="139" t="str">
        <f>IF(D215=0,"",IFERROR(VLOOKUP(Kataloge_Import!A214,'Nachweis Miete_MNK'!$A$28:$AB$277,20,FALSE),""))</f>
        <v/>
      </c>
      <c r="U215" s="157" t="str">
        <f>IF(D215=0,"",IFERROR(VLOOKUP(Kataloge_Import!A214,'Nachweis Miete_MNK'!$A$28:$AB$277,25,FALSE),""))</f>
        <v/>
      </c>
      <c r="V215" s="144" t="str">
        <f>IF(AND($B215&lt;&gt;"",HHJ=Kataloge!S$1),CONCATENATE($U215,"_","Mietneben- bzw. Betriebsausgaben"),"")</f>
        <v/>
      </c>
      <c r="W215" s="144" t="str">
        <f>IF(AND($B215&lt;&gt;"",HHJ=Kataloge!T$1),CONCATENATE($U215,"_","Mietneben- bzw. Betriebsausgaben"),"")</f>
        <v/>
      </c>
      <c r="X215" s="144" t="str">
        <f>IF(AND($B215&lt;&gt;"",HHJ=Kataloge!U$1),CONCATENATE($U215,"_","Mietneben- bzw. Betriebsausgaben"),"")</f>
        <v/>
      </c>
      <c r="Y215" s="144" t="str">
        <f>IF(AND($B215&lt;&gt;"",HHJ=Kataloge!V$1),CONCATENATE($U215,"_","Mietneben- bzw. Betriebsausgaben"),"")</f>
        <v/>
      </c>
      <c r="Z215" s="144" t="str">
        <f>IF(AND($B215&lt;&gt;"",HHJ=Kataloge!W$1),CONCATENATE($U215,"_","Mietneben- bzw. Betriebsausgaben"),"")</f>
        <v/>
      </c>
      <c r="AA215" s="144" t="str">
        <f>IF(AND($B215&lt;&gt;"",HHJ=Kataloge!X$1),CONCATENATE($U215,"_","Mietneben- bzw. Betriebsausgaben"),"")</f>
        <v/>
      </c>
    </row>
    <row r="216" spans="1:27" ht="18" customHeight="1" x14ac:dyDescent="0.2">
      <c r="A216" s="86" t="str">
        <f t="shared" si="103"/>
        <v/>
      </c>
      <c r="B216" s="87" t="str">
        <f>IF(D216=0,"",IF(D216&lt;&gt;"",Kataloge_Import!B215,""))</f>
        <v/>
      </c>
      <c r="C216" s="87" t="str">
        <f t="shared" si="101"/>
        <v/>
      </c>
      <c r="D216" s="156" t="str">
        <f>IFERROR(VLOOKUP(Kataloge_Import!A215,'Nachweis Miete_MNK'!$A$28:$AB$277,23,FALSE),"")</f>
        <v/>
      </c>
      <c r="E216" s="90"/>
      <c r="F216" s="90"/>
      <c r="G216" s="88" t="str">
        <f>IF(D216=0,"",IFERROR(VLOOKUP(Kataloge_Import!A215,'Nachweis Miete_MNK'!$A$28:$AB$277,2,FALSE),""))</f>
        <v/>
      </c>
      <c r="H216" s="88" t="str">
        <f>IF(D216=0,"",IFERROR(VLOOKUP(Kataloge_Import!A215,'Nachweis Miete_MNK'!$A$28:$AB$277,3,FALSE),""))</f>
        <v/>
      </c>
      <c r="I216" s="88" t="str">
        <f>IF(D216=0,"",IFERROR(VLOOKUP(Kataloge_Import!A215,'Nachweis Miete_MNK'!$A$28:$AB$277,4,FALSE),""))</f>
        <v/>
      </c>
      <c r="J216" s="143" t="str">
        <f>IF(D216=0,"",IFERROR(VLOOKUP(Kataloge_Import!A215,'Nachweis Miete_MNK'!$A$28:$AB$277,5,FALSE),""))</f>
        <v/>
      </c>
      <c r="K216" s="143" t="str">
        <f>IF(D216=0,"",IFERROR(VLOOKUP(Kataloge_Import!A215,'Nachweis Miete_MNK'!$A$28:$AB$277,6,FALSE),""))</f>
        <v/>
      </c>
      <c r="L216" s="89" t="str">
        <f>IF(D216=0,"",IFERROR(VLOOKUP(Kataloge_Import!A215,'Nachweis Miete_MNK'!$A$28:$AB$277,9,FALSE),""))</f>
        <v/>
      </c>
      <c r="M216" s="89" t="str">
        <f>IF(D216=0,"",IFERROR(VLOOKUP(Kataloge_Import!A215,'Nachweis Miete_MNK'!$A$28:$AB$277,28,FALSE),""))</f>
        <v/>
      </c>
      <c r="N216" s="145" t="str">
        <f t="shared" ref="N216" si="114">IF(D216=0,"",IF(D216&lt;&gt;"","unbar",""))</f>
        <v/>
      </c>
      <c r="O216" s="143"/>
      <c r="P216" s="89"/>
      <c r="Q216" s="147"/>
      <c r="R216" s="89"/>
      <c r="S216" s="89"/>
      <c r="T216" s="89"/>
      <c r="U216" s="156"/>
      <c r="V216" s="143"/>
      <c r="W216" s="143"/>
      <c r="X216" s="143"/>
      <c r="Y216" s="143"/>
      <c r="Z216" s="143"/>
      <c r="AA216" s="143"/>
    </row>
    <row r="217" spans="1:27" ht="18" customHeight="1" x14ac:dyDescent="0.2">
      <c r="A217" s="137" t="str">
        <f t="shared" si="103"/>
        <v/>
      </c>
      <c r="B217" s="138" t="str">
        <f>IF(D217=0,"",IF(D217&lt;&gt;"",Kataloge_Import!B216,""))</f>
        <v/>
      </c>
      <c r="C217" s="138" t="str">
        <f t="shared" si="101"/>
        <v/>
      </c>
      <c r="D217" s="157" t="str">
        <f>IFERROR(VLOOKUP(Kataloge_Import!A216,'Nachweis Miete_MNK'!$A$28:$AB$277,26,FALSE),"")</f>
        <v/>
      </c>
      <c r="E217" s="90"/>
      <c r="F217" s="90"/>
      <c r="G217" s="140"/>
      <c r="H217" s="140"/>
      <c r="I217" s="140"/>
      <c r="J217" s="144"/>
      <c r="K217" s="144"/>
      <c r="L217" s="139"/>
      <c r="M217" s="139"/>
      <c r="N217" s="146"/>
      <c r="O217" s="144" t="str">
        <f>IF(D217=0,"",IFERROR(VLOOKUP(Kataloge_Import!A216,'Nachweis Miete_MNK'!$A$28:$AB$277,7,FALSE),""))</f>
        <v/>
      </c>
      <c r="P217" s="139" t="str">
        <f>IF(D217=0,"",IFERROR(VLOOKUP(Kataloge_Import!A216,'Nachweis Miete_MNK'!$A$28:$AB$277,14,FALSE),""))</f>
        <v/>
      </c>
      <c r="Q217" s="148" t="str">
        <f>IF(D217=0,"",IFERROR(VLOOKUP(Kataloge_Import!A216,'Nachweis Miete_MNK'!$A$28:$AB$277,8,FALSE),""))</f>
        <v/>
      </c>
      <c r="R217" s="139" t="str">
        <f>IF(D217=0,"",IFERROR(VLOOKUP(Kataloge_Import!A216,'Nachweis Miete_MNK'!$A$28:$AB$277,27,FALSE),""))</f>
        <v/>
      </c>
      <c r="S217" s="139" t="str">
        <f>IF(D217=0,"",IFERROR(VLOOKUP(Kataloge_Import!A216,'Nachweis Miete_MNK'!$A$28:$AB$277,18,FALSE),""))</f>
        <v/>
      </c>
      <c r="T217" s="139" t="str">
        <f>IF(D217=0,"",IFERROR(VLOOKUP(Kataloge_Import!A216,'Nachweis Miete_MNK'!$A$28:$AB$277,20,FALSE),""))</f>
        <v/>
      </c>
      <c r="U217" s="157" t="str">
        <f>IF(D217=0,"",IFERROR(VLOOKUP(Kataloge_Import!A216,'Nachweis Miete_MNK'!$A$28:$AB$277,25,FALSE),""))</f>
        <v/>
      </c>
      <c r="V217" s="144" t="str">
        <f>IF(AND($B217&lt;&gt;"",HHJ=Kataloge!S$1),CONCATENATE($U217,"_","Mietneben- bzw. Betriebsausgaben"),"")</f>
        <v/>
      </c>
      <c r="W217" s="144" t="str">
        <f>IF(AND($B217&lt;&gt;"",HHJ=Kataloge!T$1),CONCATENATE($U217,"_","Mietneben- bzw. Betriebsausgaben"),"")</f>
        <v/>
      </c>
      <c r="X217" s="144" t="str">
        <f>IF(AND($B217&lt;&gt;"",HHJ=Kataloge!U$1),CONCATENATE($U217,"_","Mietneben- bzw. Betriebsausgaben"),"")</f>
        <v/>
      </c>
      <c r="Y217" s="144" t="str">
        <f>IF(AND($B217&lt;&gt;"",HHJ=Kataloge!V$1),CONCATENATE($U217,"_","Mietneben- bzw. Betriebsausgaben"),"")</f>
        <v/>
      </c>
      <c r="Z217" s="144" t="str">
        <f>IF(AND($B217&lt;&gt;"",HHJ=Kataloge!W$1),CONCATENATE($U217,"_","Mietneben- bzw. Betriebsausgaben"),"")</f>
        <v/>
      </c>
      <c r="AA217" s="144" t="str">
        <f>IF(AND($B217&lt;&gt;"",HHJ=Kataloge!X$1),CONCATENATE($U217,"_","Mietneben- bzw. Betriebsausgaben"),"")</f>
        <v/>
      </c>
    </row>
    <row r="218" spans="1:27" ht="18" customHeight="1" x14ac:dyDescent="0.2">
      <c r="A218" s="86" t="str">
        <f t="shared" si="103"/>
        <v/>
      </c>
      <c r="B218" s="87" t="str">
        <f>IF(D218=0,"",IF(D218&lt;&gt;"",Kataloge_Import!B217,""))</f>
        <v/>
      </c>
      <c r="C218" s="87" t="str">
        <f t="shared" si="101"/>
        <v/>
      </c>
      <c r="D218" s="156" t="str">
        <f>IFERROR(VLOOKUP(Kataloge_Import!A217,'Nachweis Miete_MNK'!$A$28:$AB$277,23,FALSE),"")</f>
        <v/>
      </c>
      <c r="E218" s="90"/>
      <c r="F218" s="90"/>
      <c r="G218" s="88" t="str">
        <f>IF(D218=0,"",IFERROR(VLOOKUP(Kataloge_Import!A217,'Nachweis Miete_MNK'!$A$28:$AB$277,2,FALSE),""))</f>
        <v/>
      </c>
      <c r="H218" s="88" t="str">
        <f>IF(D218=0,"",IFERROR(VLOOKUP(Kataloge_Import!A217,'Nachweis Miete_MNK'!$A$28:$AB$277,3,FALSE),""))</f>
        <v/>
      </c>
      <c r="I218" s="88" t="str">
        <f>IF(D218=0,"",IFERROR(VLOOKUP(Kataloge_Import!A217,'Nachweis Miete_MNK'!$A$28:$AB$277,4,FALSE),""))</f>
        <v/>
      </c>
      <c r="J218" s="143" t="str">
        <f>IF(D218=0,"",IFERROR(VLOOKUP(Kataloge_Import!A217,'Nachweis Miete_MNK'!$A$28:$AB$277,5,FALSE),""))</f>
        <v/>
      </c>
      <c r="K218" s="143" t="str">
        <f>IF(D218=0,"",IFERROR(VLOOKUP(Kataloge_Import!A217,'Nachweis Miete_MNK'!$A$28:$AB$277,6,FALSE),""))</f>
        <v/>
      </c>
      <c r="L218" s="89" t="str">
        <f>IF(D218=0,"",IFERROR(VLOOKUP(Kataloge_Import!A217,'Nachweis Miete_MNK'!$A$28:$AB$277,9,FALSE),""))</f>
        <v/>
      </c>
      <c r="M218" s="89" t="str">
        <f>IF(D218=0,"",IFERROR(VLOOKUP(Kataloge_Import!A217,'Nachweis Miete_MNK'!$A$28:$AB$277,28,FALSE),""))</f>
        <v/>
      </c>
      <c r="N218" s="145" t="str">
        <f t="shared" ref="N218" si="115">IF(D218=0,"",IF(D218&lt;&gt;"","unbar",""))</f>
        <v/>
      </c>
      <c r="O218" s="143"/>
      <c r="P218" s="89"/>
      <c r="Q218" s="147"/>
      <c r="R218" s="89"/>
      <c r="S218" s="89"/>
      <c r="T218" s="89"/>
      <c r="U218" s="156"/>
      <c r="V218" s="143"/>
      <c r="W218" s="143"/>
      <c r="X218" s="143"/>
      <c r="Y218" s="143"/>
      <c r="Z218" s="143"/>
      <c r="AA218" s="143"/>
    </row>
    <row r="219" spans="1:27" ht="18" customHeight="1" x14ac:dyDescent="0.2">
      <c r="A219" s="137" t="str">
        <f t="shared" si="103"/>
        <v/>
      </c>
      <c r="B219" s="138" t="str">
        <f>IF(D219=0,"",IF(D219&lt;&gt;"",Kataloge_Import!B218,""))</f>
        <v/>
      </c>
      <c r="C219" s="138" t="str">
        <f t="shared" si="101"/>
        <v/>
      </c>
      <c r="D219" s="157" t="str">
        <f>IFERROR(VLOOKUP(Kataloge_Import!A218,'Nachweis Miete_MNK'!$A$28:$AB$277,26,FALSE),"")</f>
        <v/>
      </c>
      <c r="E219" s="90"/>
      <c r="F219" s="90"/>
      <c r="G219" s="140"/>
      <c r="H219" s="140"/>
      <c r="I219" s="140"/>
      <c r="J219" s="144"/>
      <c r="K219" s="144"/>
      <c r="L219" s="139"/>
      <c r="M219" s="139"/>
      <c r="N219" s="146"/>
      <c r="O219" s="144" t="str">
        <f>IF(D219=0,"",IFERROR(VLOOKUP(Kataloge_Import!A218,'Nachweis Miete_MNK'!$A$28:$AB$277,7,FALSE),""))</f>
        <v/>
      </c>
      <c r="P219" s="139" t="str">
        <f>IF(D219=0,"",IFERROR(VLOOKUP(Kataloge_Import!A218,'Nachweis Miete_MNK'!$A$28:$AB$277,14,FALSE),""))</f>
        <v/>
      </c>
      <c r="Q219" s="148" t="str">
        <f>IF(D219=0,"",IFERROR(VLOOKUP(Kataloge_Import!A218,'Nachweis Miete_MNK'!$A$28:$AB$277,8,FALSE),""))</f>
        <v/>
      </c>
      <c r="R219" s="139" t="str">
        <f>IF(D219=0,"",IFERROR(VLOOKUP(Kataloge_Import!A218,'Nachweis Miete_MNK'!$A$28:$AB$277,27,FALSE),""))</f>
        <v/>
      </c>
      <c r="S219" s="139" t="str">
        <f>IF(D219=0,"",IFERROR(VLOOKUP(Kataloge_Import!A218,'Nachweis Miete_MNK'!$A$28:$AB$277,18,FALSE),""))</f>
        <v/>
      </c>
      <c r="T219" s="139" t="str">
        <f>IF(D219=0,"",IFERROR(VLOOKUP(Kataloge_Import!A218,'Nachweis Miete_MNK'!$A$28:$AB$277,20,FALSE),""))</f>
        <v/>
      </c>
      <c r="U219" s="157" t="str">
        <f>IF(D219=0,"",IFERROR(VLOOKUP(Kataloge_Import!A218,'Nachweis Miete_MNK'!$A$28:$AB$277,25,FALSE),""))</f>
        <v/>
      </c>
      <c r="V219" s="144" t="str">
        <f>IF(AND($B219&lt;&gt;"",HHJ=Kataloge!S$1),CONCATENATE($U219,"_","Mietneben- bzw. Betriebsausgaben"),"")</f>
        <v/>
      </c>
      <c r="W219" s="144" t="str">
        <f>IF(AND($B219&lt;&gt;"",HHJ=Kataloge!T$1),CONCATENATE($U219,"_","Mietneben- bzw. Betriebsausgaben"),"")</f>
        <v/>
      </c>
      <c r="X219" s="144" t="str">
        <f>IF(AND($B219&lt;&gt;"",HHJ=Kataloge!U$1),CONCATENATE($U219,"_","Mietneben- bzw. Betriebsausgaben"),"")</f>
        <v/>
      </c>
      <c r="Y219" s="144" t="str">
        <f>IF(AND($B219&lt;&gt;"",HHJ=Kataloge!V$1),CONCATENATE($U219,"_","Mietneben- bzw. Betriebsausgaben"),"")</f>
        <v/>
      </c>
      <c r="Z219" s="144" t="str">
        <f>IF(AND($B219&lt;&gt;"",HHJ=Kataloge!W$1),CONCATENATE($U219,"_","Mietneben- bzw. Betriebsausgaben"),"")</f>
        <v/>
      </c>
      <c r="AA219" s="144" t="str">
        <f>IF(AND($B219&lt;&gt;"",HHJ=Kataloge!X$1),CONCATENATE($U219,"_","Mietneben- bzw. Betriebsausgaben"),"")</f>
        <v/>
      </c>
    </row>
    <row r="220" spans="1:27" ht="18" customHeight="1" x14ac:dyDescent="0.2">
      <c r="A220" s="86" t="str">
        <f t="shared" si="103"/>
        <v/>
      </c>
      <c r="B220" s="87" t="str">
        <f>IF(D220=0,"",IF(D220&lt;&gt;"",Kataloge_Import!B219,""))</f>
        <v/>
      </c>
      <c r="C220" s="87" t="str">
        <f t="shared" si="101"/>
        <v/>
      </c>
      <c r="D220" s="156" t="str">
        <f>IFERROR(VLOOKUP(Kataloge_Import!A219,'Nachweis Miete_MNK'!$A$28:$AB$277,23,FALSE),"")</f>
        <v/>
      </c>
      <c r="E220" s="90"/>
      <c r="F220" s="90"/>
      <c r="G220" s="88" t="str">
        <f>IF(D220=0,"",IFERROR(VLOOKUP(Kataloge_Import!A219,'Nachweis Miete_MNK'!$A$28:$AB$277,2,FALSE),""))</f>
        <v/>
      </c>
      <c r="H220" s="88" t="str">
        <f>IF(D220=0,"",IFERROR(VLOOKUP(Kataloge_Import!A219,'Nachweis Miete_MNK'!$A$28:$AB$277,3,FALSE),""))</f>
        <v/>
      </c>
      <c r="I220" s="88" t="str">
        <f>IF(D220=0,"",IFERROR(VLOOKUP(Kataloge_Import!A219,'Nachweis Miete_MNK'!$A$28:$AB$277,4,FALSE),""))</f>
        <v/>
      </c>
      <c r="J220" s="143" t="str">
        <f>IF(D220=0,"",IFERROR(VLOOKUP(Kataloge_Import!A219,'Nachweis Miete_MNK'!$A$28:$AB$277,5,FALSE),""))</f>
        <v/>
      </c>
      <c r="K220" s="143" t="str">
        <f>IF(D220=0,"",IFERROR(VLOOKUP(Kataloge_Import!A219,'Nachweis Miete_MNK'!$A$28:$AB$277,6,FALSE),""))</f>
        <v/>
      </c>
      <c r="L220" s="89" t="str">
        <f>IF(D220=0,"",IFERROR(VLOOKUP(Kataloge_Import!A219,'Nachweis Miete_MNK'!$A$28:$AB$277,9,FALSE),""))</f>
        <v/>
      </c>
      <c r="M220" s="89" t="str">
        <f>IF(D220=0,"",IFERROR(VLOOKUP(Kataloge_Import!A219,'Nachweis Miete_MNK'!$A$28:$AB$277,28,FALSE),""))</f>
        <v/>
      </c>
      <c r="N220" s="145" t="str">
        <f t="shared" ref="N220" si="116">IF(D220=0,"",IF(D220&lt;&gt;"","unbar",""))</f>
        <v/>
      </c>
      <c r="O220" s="143"/>
      <c r="P220" s="89"/>
      <c r="Q220" s="147"/>
      <c r="R220" s="89"/>
      <c r="S220" s="89"/>
      <c r="T220" s="89"/>
      <c r="U220" s="156"/>
      <c r="V220" s="143"/>
      <c r="W220" s="143"/>
      <c r="X220" s="143"/>
      <c r="Y220" s="143"/>
      <c r="Z220" s="143"/>
      <c r="AA220" s="143"/>
    </row>
    <row r="221" spans="1:27" ht="18" customHeight="1" x14ac:dyDescent="0.2">
      <c r="A221" s="137" t="str">
        <f t="shared" si="103"/>
        <v/>
      </c>
      <c r="B221" s="138" t="str">
        <f>IF(D221=0,"",IF(D221&lt;&gt;"",Kataloge_Import!B220,""))</f>
        <v/>
      </c>
      <c r="C221" s="138" t="str">
        <f t="shared" si="101"/>
        <v/>
      </c>
      <c r="D221" s="157" t="str">
        <f>IFERROR(VLOOKUP(Kataloge_Import!A220,'Nachweis Miete_MNK'!$A$28:$AB$277,26,FALSE),"")</f>
        <v/>
      </c>
      <c r="E221" s="90"/>
      <c r="F221" s="90"/>
      <c r="G221" s="140"/>
      <c r="H221" s="140"/>
      <c r="I221" s="140"/>
      <c r="J221" s="144"/>
      <c r="K221" s="144"/>
      <c r="L221" s="139"/>
      <c r="M221" s="139"/>
      <c r="N221" s="146"/>
      <c r="O221" s="144" t="str">
        <f>IF(D221=0,"",IFERROR(VLOOKUP(Kataloge_Import!A220,'Nachweis Miete_MNK'!$A$28:$AB$277,7,FALSE),""))</f>
        <v/>
      </c>
      <c r="P221" s="139" t="str">
        <f>IF(D221=0,"",IFERROR(VLOOKUP(Kataloge_Import!A220,'Nachweis Miete_MNK'!$A$28:$AB$277,14,FALSE),""))</f>
        <v/>
      </c>
      <c r="Q221" s="148" t="str">
        <f>IF(D221=0,"",IFERROR(VLOOKUP(Kataloge_Import!A220,'Nachweis Miete_MNK'!$A$28:$AB$277,8,FALSE),""))</f>
        <v/>
      </c>
      <c r="R221" s="139" t="str">
        <f>IF(D221=0,"",IFERROR(VLOOKUP(Kataloge_Import!A220,'Nachweis Miete_MNK'!$A$28:$AB$277,27,FALSE),""))</f>
        <v/>
      </c>
      <c r="S221" s="139" t="str">
        <f>IF(D221=0,"",IFERROR(VLOOKUP(Kataloge_Import!A220,'Nachweis Miete_MNK'!$A$28:$AB$277,18,FALSE),""))</f>
        <v/>
      </c>
      <c r="T221" s="139" t="str">
        <f>IF(D221=0,"",IFERROR(VLOOKUP(Kataloge_Import!A220,'Nachweis Miete_MNK'!$A$28:$AB$277,20,FALSE),""))</f>
        <v/>
      </c>
      <c r="U221" s="157" t="str">
        <f>IF(D221=0,"",IFERROR(VLOOKUP(Kataloge_Import!A220,'Nachweis Miete_MNK'!$A$28:$AB$277,25,FALSE),""))</f>
        <v/>
      </c>
      <c r="V221" s="144" t="str">
        <f>IF(AND($B221&lt;&gt;"",HHJ=Kataloge!S$1),CONCATENATE($U221,"_","Mietneben- bzw. Betriebsausgaben"),"")</f>
        <v/>
      </c>
      <c r="W221" s="144" t="str">
        <f>IF(AND($B221&lt;&gt;"",HHJ=Kataloge!T$1),CONCATENATE($U221,"_","Mietneben- bzw. Betriebsausgaben"),"")</f>
        <v/>
      </c>
      <c r="X221" s="144" t="str">
        <f>IF(AND($B221&lt;&gt;"",HHJ=Kataloge!U$1),CONCATENATE($U221,"_","Mietneben- bzw. Betriebsausgaben"),"")</f>
        <v/>
      </c>
      <c r="Y221" s="144" t="str">
        <f>IF(AND($B221&lt;&gt;"",HHJ=Kataloge!V$1),CONCATENATE($U221,"_","Mietneben- bzw. Betriebsausgaben"),"")</f>
        <v/>
      </c>
      <c r="Z221" s="144" t="str">
        <f>IF(AND($B221&lt;&gt;"",HHJ=Kataloge!W$1),CONCATENATE($U221,"_","Mietneben- bzw. Betriebsausgaben"),"")</f>
        <v/>
      </c>
      <c r="AA221" s="144" t="str">
        <f>IF(AND($B221&lt;&gt;"",HHJ=Kataloge!X$1),CONCATENATE($U221,"_","Mietneben- bzw. Betriebsausgaben"),"")</f>
        <v/>
      </c>
    </row>
    <row r="222" spans="1:27" ht="18" customHeight="1" x14ac:dyDescent="0.2">
      <c r="A222" s="86" t="str">
        <f t="shared" si="103"/>
        <v/>
      </c>
      <c r="B222" s="87" t="str">
        <f>IF(D222=0,"",IF(D222&lt;&gt;"",Kataloge_Import!B221,""))</f>
        <v/>
      </c>
      <c r="C222" s="87" t="str">
        <f t="shared" si="101"/>
        <v/>
      </c>
      <c r="D222" s="156" t="str">
        <f>IFERROR(VLOOKUP(Kataloge_Import!A221,'Nachweis Miete_MNK'!$A$28:$AB$277,23,FALSE),"")</f>
        <v/>
      </c>
      <c r="E222" s="90"/>
      <c r="F222" s="90"/>
      <c r="G222" s="88" t="str">
        <f>IF(D222=0,"",IFERROR(VLOOKUP(Kataloge_Import!A221,'Nachweis Miete_MNK'!$A$28:$AB$277,2,FALSE),""))</f>
        <v/>
      </c>
      <c r="H222" s="88" t="str">
        <f>IF(D222=0,"",IFERROR(VLOOKUP(Kataloge_Import!A221,'Nachweis Miete_MNK'!$A$28:$AB$277,3,FALSE),""))</f>
        <v/>
      </c>
      <c r="I222" s="88" t="str">
        <f>IF(D222=0,"",IFERROR(VLOOKUP(Kataloge_Import!A221,'Nachweis Miete_MNK'!$A$28:$AB$277,4,FALSE),""))</f>
        <v/>
      </c>
      <c r="J222" s="143" t="str">
        <f>IF(D222=0,"",IFERROR(VLOOKUP(Kataloge_Import!A221,'Nachweis Miete_MNK'!$A$28:$AB$277,5,FALSE),""))</f>
        <v/>
      </c>
      <c r="K222" s="143" t="str">
        <f>IF(D222=0,"",IFERROR(VLOOKUP(Kataloge_Import!A221,'Nachweis Miete_MNK'!$A$28:$AB$277,6,FALSE),""))</f>
        <v/>
      </c>
      <c r="L222" s="89" t="str">
        <f>IF(D222=0,"",IFERROR(VLOOKUP(Kataloge_Import!A221,'Nachweis Miete_MNK'!$A$28:$AB$277,9,FALSE),""))</f>
        <v/>
      </c>
      <c r="M222" s="89" t="str">
        <f>IF(D222=0,"",IFERROR(VLOOKUP(Kataloge_Import!A221,'Nachweis Miete_MNK'!$A$28:$AB$277,28,FALSE),""))</f>
        <v/>
      </c>
      <c r="N222" s="145" t="str">
        <f t="shared" ref="N222" si="117">IF(D222=0,"",IF(D222&lt;&gt;"","unbar",""))</f>
        <v/>
      </c>
      <c r="O222" s="143"/>
      <c r="P222" s="89"/>
      <c r="Q222" s="147"/>
      <c r="R222" s="89"/>
      <c r="S222" s="89"/>
      <c r="T222" s="89"/>
      <c r="U222" s="156"/>
      <c r="V222" s="143"/>
      <c r="W222" s="143"/>
      <c r="X222" s="143"/>
      <c r="Y222" s="143"/>
      <c r="Z222" s="143"/>
      <c r="AA222" s="143"/>
    </row>
    <row r="223" spans="1:27" ht="18" customHeight="1" x14ac:dyDescent="0.2">
      <c r="A223" s="137" t="str">
        <f t="shared" si="103"/>
        <v/>
      </c>
      <c r="B223" s="138" t="str">
        <f>IF(D223=0,"",IF(D223&lt;&gt;"",Kataloge_Import!B222,""))</f>
        <v/>
      </c>
      <c r="C223" s="138" t="str">
        <f t="shared" si="101"/>
        <v/>
      </c>
      <c r="D223" s="157" t="str">
        <f>IFERROR(VLOOKUP(Kataloge_Import!A222,'Nachweis Miete_MNK'!$A$28:$AB$277,26,FALSE),"")</f>
        <v/>
      </c>
      <c r="E223" s="90"/>
      <c r="F223" s="90"/>
      <c r="G223" s="140"/>
      <c r="H223" s="140"/>
      <c r="I223" s="140"/>
      <c r="J223" s="144"/>
      <c r="K223" s="144"/>
      <c r="L223" s="139"/>
      <c r="M223" s="139"/>
      <c r="N223" s="146"/>
      <c r="O223" s="144" t="str">
        <f>IF(D223=0,"",IFERROR(VLOOKUP(Kataloge_Import!A222,'Nachweis Miete_MNK'!$A$28:$AB$277,7,FALSE),""))</f>
        <v/>
      </c>
      <c r="P223" s="139" t="str">
        <f>IF(D223=0,"",IFERROR(VLOOKUP(Kataloge_Import!A222,'Nachweis Miete_MNK'!$A$28:$AB$277,14,FALSE),""))</f>
        <v/>
      </c>
      <c r="Q223" s="148" t="str">
        <f>IF(D223=0,"",IFERROR(VLOOKUP(Kataloge_Import!A222,'Nachweis Miete_MNK'!$A$28:$AB$277,8,FALSE),""))</f>
        <v/>
      </c>
      <c r="R223" s="139" t="str">
        <f>IF(D223=0,"",IFERROR(VLOOKUP(Kataloge_Import!A222,'Nachweis Miete_MNK'!$A$28:$AB$277,27,FALSE),""))</f>
        <v/>
      </c>
      <c r="S223" s="139" t="str">
        <f>IF(D223=0,"",IFERROR(VLOOKUP(Kataloge_Import!A222,'Nachweis Miete_MNK'!$A$28:$AB$277,18,FALSE),""))</f>
        <v/>
      </c>
      <c r="T223" s="139" t="str">
        <f>IF(D223=0,"",IFERROR(VLOOKUP(Kataloge_Import!A222,'Nachweis Miete_MNK'!$A$28:$AB$277,20,FALSE),""))</f>
        <v/>
      </c>
      <c r="U223" s="157" t="str">
        <f>IF(D223=0,"",IFERROR(VLOOKUP(Kataloge_Import!A222,'Nachweis Miete_MNK'!$A$28:$AB$277,25,FALSE),""))</f>
        <v/>
      </c>
      <c r="V223" s="144" t="str">
        <f>IF(AND($B223&lt;&gt;"",HHJ=Kataloge!S$1),CONCATENATE($U223,"_","Mietneben- bzw. Betriebsausgaben"),"")</f>
        <v/>
      </c>
      <c r="W223" s="144" t="str">
        <f>IF(AND($B223&lt;&gt;"",HHJ=Kataloge!T$1),CONCATENATE($U223,"_","Mietneben- bzw. Betriebsausgaben"),"")</f>
        <v/>
      </c>
      <c r="X223" s="144" t="str">
        <f>IF(AND($B223&lt;&gt;"",HHJ=Kataloge!U$1),CONCATENATE($U223,"_","Mietneben- bzw. Betriebsausgaben"),"")</f>
        <v/>
      </c>
      <c r="Y223" s="144" t="str">
        <f>IF(AND($B223&lt;&gt;"",HHJ=Kataloge!V$1),CONCATENATE($U223,"_","Mietneben- bzw. Betriebsausgaben"),"")</f>
        <v/>
      </c>
      <c r="Z223" s="144" t="str">
        <f>IF(AND($B223&lt;&gt;"",HHJ=Kataloge!W$1),CONCATENATE($U223,"_","Mietneben- bzw. Betriebsausgaben"),"")</f>
        <v/>
      </c>
      <c r="AA223" s="144" t="str">
        <f>IF(AND($B223&lt;&gt;"",HHJ=Kataloge!X$1),CONCATENATE($U223,"_","Mietneben- bzw. Betriebsausgaben"),"")</f>
        <v/>
      </c>
    </row>
    <row r="224" spans="1:27" ht="18" customHeight="1" x14ac:dyDescent="0.2">
      <c r="A224" s="86" t="str">
        <f t="shared" si="103"/>
        <v/>
      </c>
      <c r="B224" s="87" t="str">
        <f>IF(D224=0,"",IF(D224&lt;&gt;"",Kataloge_Import!B223,""))</f>
        <v/>
      </c>
      <c r="C224" s="87" t="str">
        <f t="shared" si="101"/>
        <v/>
      </c>
      <c r="D224" s="156" t="str">
        <f>IFERROR(VLOOKUP(Kataloge_Import!A223,'Nachweis Miete_MNK'!$A$28:$AB$277,23,FALSE),"")</f>
        <v/>
      </c>
      <c r="E224" s="90"/>
      <c r="F224" s="90"/>
      <c r="G224" s="88" t="str">
        <f>IF(D224=0,"",IFERROR(VLOOKUP(Kataloge_Import!A223,'Nachweis Miete_MNK'!$A$28:$AB$277,2,FALSE),""))</f>
        <v/>
      </c>
      <c r="H224" s="88" t="str">
        <f>IF(D224=0,"",IFERROR(VLOOKUP(Kataloge_Import!A223,'Nachweis Miete_MNK'!$A$28:$AB$277,3,FALSE),""))</f>
        <v/>
      </c>
      <c r="I224" s="88" t="str">
        <f>IF(D224=0,"",IFERROR(VLOOKUP(Kataloge_Import!A223,'Nachweis Miete_MNK'!$A$28:$AB$277,4,FALSE),""))</f>
        <v/>
      </c>
      <c r="J224" s="143" t="str">
        <f>IF(D224=0,"",IFERROR(VLOOKUP(Kataloge_Import!A223,'Nachweis Miete_MNK'!$A$28:$AB$277,5,FALSE),""))</f>
        <v/>
      </c>
      <c r="K224" s="143" t="str">
        <f>IF(D224=0,"",IFERROR(VLOOKUP(Kataloge_Import!A223,'Nachweis Miete_MNK'!$A$28:$AB$277,6,FALSE),""))</f>
        <v/>
      </c>
      <c r="L224" s="89" t="str">
        <f>IF(D224=0,"",IFERROR(VLOOKUP(Kataloge_Import!A223,'Nachweis Miete_MNK'!$A$28:$AB$277,9,FALSE),""))</f>
        <v/>
      </c>
      <c r="M224" s="89" t="str">
        <f>IF(D224=0,"",IFERROR(VLOOKUP(Kataloge_Import!A223,'Nachweis Miete_MNK'!$A$28:$AB$277,28,FALSE),""))</f>
        <v/>
      </c>
      <c r="N224" s="145" t="str">
        <f t="shared" ref="N224" si="118">IF(D224=0,"",IF(D224&lt;&gt;"","unbar",""))</f>
        <v/>
      </c>
      <c r="O224" s="143"/>
      <c r="P224" s="89"/>
      <c r="Q224" s="147"/>
      <c r="R224" s="89"/>
      <c r="S224" s="89"/>
      <c r="T224" s="89"/>
      <c r="U224" s="156"/>
      <c r="V224" s="143"/>
      <c r="W224" s="143"/>
      <c r="X224" s="143"/>
      <c r="Y224" s="143"/>
      <c r="Z224" s="143"/>
      <c r="AA224" s="143"/>
    </row>
    <row r="225" spans="1:27" ht="18" customHeight="1" x14ac:dyDescent="0.2">
      <c r="A225" s="137" t="str">
        <f t="shared" si="103"/>
        <v/>
      </c>
      <c r="B225" s="138" t="str">
        <f>IF(D225=0,"",IF(D225&lt;&gt;"",Kataloge_Import!B224,""))</f>
        <v/>
      </c>
      <c r="C225" s="138" t="str">
        <f t="shared" si="101"/>
        <v/>
      </c>
      <c r="D225" s="157" t="str">
        <f>IFERROR(VLOOKUP(Kataloge_Import!A224,'Nachweis Miete_MNK'!$A$28:$AB$277,26,FALSE),"")</f>
        <v/>
      </c>
      <c r="E225" s="90"/>
      <c r="F225" s="90"/>
      <c r="G225" s="140"/>
      <c r="H225" s="140"/>
      <c r="I225" s="140"/>
      <c r="J225" s="144"/>
      <c r="K225" s="144"/>
      <c r="L225" s="139"/>
      <c r="M225" s="139"/>
      <c r="N225" s="146"/>
      <c r="O225" s="144" t="str">
        <f>IF(D225=0,"",IFERROR(VLOOKUP(Kataloge_Import!A224,'Nachweis Miete_MNK'!$A$28:$AB$277,7,FALSE),""))</f>
        <v/>
      </c>
      <c r="P225" s="139" t="str">
        <f>IF(D225=0,"",IFERROR(VLOOKUP(Kataloge_Import!A224,'Nachweis Miete_MNK'!$A$28:$AB$277,14,FALSE),""))</f>
        <v/>
      </c>
      <c r="Q225" s="148" t="str">
        <f>IF(D225=0,"",IFERROR(VLOOKUP(Kataloge_Import!A224,'Nachweis Miete_MNK'!$A$28:$AB$277,8,FALSE),""))</f>
        <v/>
      </c>
      <c r="R225" s="139" t="str">
        <f>IF(D225=0,"",IFERROR(VLOOKUP(Kataloge_Import!A224,'Nachweis Miete_MNK'!$A$28:$AB$277,27,FALSE),""))</f>
        <v/>
      </c>
      <c r="S225" s="139" t="str">
        <f>IF(D225=0,"",IFERROR(VLOOKUP(Kataloge_Import!A224,'Nachweis Miete_MNK'!$A$28:$AB$277,18,FALSE),""))</f>
        <v/>
      </c>
      <c r="T225" s="139" t="str">
        <f>IF(D225=0,"",IFERROR(VLOOKUP(Kataloge_Import!A224,'Nachweis Miete_MNK'!$A$28:$AB$277,20,FALSE),""))</f>
        <v/>
      </c>
      <c r="U225" s="157" t="str">
        <f>IF(D225=0,"",IFERROR(VLOOKUP(Kataloge_Import!A224,'Nachweis Miete_MNK'!$A$28:$AB$277,25,FALSE),""))</f>
        <v/>
      </c>
      <c r="V225" s="144" t="str">
        <f>IF(AND($B225&lt;&gt;"",HHJ=Kataloge!S$1),CONCATENATE($U225,"_","Mietneben- bzw. Betriebsausgaben"),"")</f>
        <v/>
      </c>
      <c r="W225" s="144" t="str">
        <f>IF(AND($B225&lt;&gt;"",HHJ=Kataloge!T$1),CONCATENATE($U225,"_","Mietneben- bzw. Betriebsausgaben"),"")</f>
        <v/>
      </c>
      <c r="X225" s="144" t="str">
        <f>IF(AND($B225&lt;&gt;"",HHJ=Kataloge!U$1),CONCATENATE($U225,"_","Mietneben- bzw. Betriebsausgaben"),"")</f>
        <v/>
      </c>
      <c r="Y225" s="144" t="str">
        <f>IF(AND($B225&lt;&gt;"",HHJ=Kataloge!V$1),CONCATENATE($U225,"_","Mietneben- bzw. Betriebsausgaben"),"")</f>
        <v/>
      </c>
      <c r="Z225" s="144" t="str">
        <f>IF(AND($B225&lt;&gt;"",HHJ=Kataloge!W$1),CONCATENATE($U225,"_","Mietneben- bzw. Betriebsausgaben"),"")</f>
        <v/>
      </c>
      <c r="AA225" s="144" t="str">
        <f>IF(AND($B225&lt;&gt;"",HHJ=Kataloge!X$1),CONCATENATE($U225,"_","Mietneben- bzw. Betriebsausgaben"),"")</f>
        <v/>
      </c>
    </row>
    <row r="226" spans="1:27" ht="18" customHeight="1" x14ac:dyDescent="0.2">
      <c r="A226" s="86" t="str">
        <f t="shared" si="103"/>
        <v/>
      </c>
      <c r="B226" s="87" t="str">
        <f>IF(D226=0,"",IF(D226&lt;&gt;"",Kataloge_Import!B225,""))</f>
        <v/>
      </c>
      <c r="C226" s="87" t="str">
        <f t="shared" si="101"/>
        <v/>
      </c>
      <c r="D226" s="156" t="str">
        <f>IFERROR(VLOOKUP(Kataloge_Import!A225,'Nachweis Miete_MNK'!$A$28:$AB$277,23,FALSE),"")</f>
        <v/>
      </c>
      <c r="E226" s="90"/>
      <c r="F226" s="90"/>
      <c r="G226" s="88" t="str">
        <f>IF(D226=0,"",IFERROR(VLOOKUP(Kataloge_Import!A225,'Nachweis Miete_MNK'!$A$28:$AB$277,2,FALSE),""))</f>
        <v/>
      </c>
      <c r="H226" s="88" t="str">
        <f>IF(D226=0,"",IFERROR(VLOOKUP(Kataloge_Import!A225,'Nachweis Miete_MNK'!$A$28:$AB$277,3,FALSE),""))</f>
        <v/>
      </c>
      <c r="I226" s="88" t="str">
        <f>IF(D226=0,"",IFERROR(VLOOKUP(Kataloge_Import!A225,'Nachweis Miete_MNK'!$A$28:$AB$277,4,FALSE),""))</f>
        <v/>
      </c>
      <c r="J226" s="143" t="str">
        <f>IF(D226=0,"",IFERROR(VLOOKUP(Kataloge_Import!A225,'Nachweis Miete_MNK'!$A$28:$AB$277,5,FALSE),""))</f>
        <v/>
      </c>
      <c r="K226" s="143" t="str">
        <f>IF(D226=0,"",IFERROR(VLOOKUP(Kataloge_Import!A225,'Nachweis Miete_MNK'!$A$28:$AB$277,6,FALSE),""))</f>
        <v/>
      </c>
      <c r="L226" s="89" t="str">
        <f>IF(D226=0,"",IFERROR(VLOOKUP(Kataloge_Import!A225,'Nachweis Miete_MNK'!$A$28:$AB$277,9,FALSE),""))</f>
        <v/>
      </c>
      <c r="M226" s="89" t="str">
        <f>IF(D226=0,"",IFERROR(VLOOKUP(Kataloge_Import!A225,'Nachweis Miete_MNK'!$A$28:$AB$277,28,FALSE),""))</f>
        <v/>
      </c>
      <c r="N226" s="145" t="str">
        <f t="shared" ref="N226" si="119">IF(D226=0,"",IF(D226&lt;&gt;"","unbar",""))</f>
        <v/>
      </c>
      <c r="O226" s="143"/>
      <c r="P226" s="89"/>
      <c r="Q226" s="147"/>
      <c r="R226" s="89"/>
      <c r="S226" s="89"/>
      <c r="T226" s="89"/>
      <c r="U226" s="156"/>
      <c r="V226" s="143"/>
      <c r="W226" s="143"/>
      <c r="X226" s="143"/>
      <c r="Y226" s="143"/>
      <c r="Z226" s="143"/>
      <c r="AA226" s="143"/>
    </row>
    <row r="227" spans="1:27" ht="18" customHeight="1" x14ac:dyDescent="0.2">
      <c r="A227" s="137" t="str">
        <f t="shared" si="103"/>
        <v/>
      </c>
      <c r="B227" s="138" t="str">
        <f>IF(D227=0,"",IF(D227&lt;&gt;"",Kataloge_Import!B226,""))</f>
        <v/>
      </c>
      <c r="C227" s="138" t="str">
        <f t="shared" si="101"/>
        <v/>
      </c>
      <c r="D227" s="157" t="str">
        <f>IFERROR(VLOOKUP(Kataloge_Import!A226,'Nachweis Miete_MNK'!$A$28:$AB$277,26,FALSE),"")</f>
        <v/>
      </c>
      <c r="E227" s="90"/>
      <c r="F227" s="90"/>
      <c r="G227" s="140"/>
      <c r="H227" s="140"/>
      <c r="I227" s="140"/>
      <c r="J227" s="144"/>
      <c r="K227" s="144"/>
      <c r="L227" s="139"/>
      <c r="M227" s="139"/>
      <c r="N227" s="146"/>
      <c r="O227" s="144" t="str">
        <f>IF(D227=0,"",IFERROR(VLOOKUP(Kataloge_Import!A226,'Nachweis Miete_MNK'!$A$28:$AB$277,7,FALSE),""))</f>
        <v/>
      </c>
      <c r="P227" s="139" t="str">
        <f>IF(D227=0,"",IFERROR(VLOOKUP(Kataloge_Import!A226,'Nachweis Miete_MNK'!$A$28:$AB$277,14,FALSE),""))</f>
        <v/>
      </c>
      <c r="Q227" s="148" t="str">
        <f>IF(D227=0,"",IFERROR(VLOOKUP(Kataloge_Import!A226,'Nachweis Miete_MNK'!$A$28:$AB$277,8,FALSE),""))</f>
        <v/>
      </c>
      <c r="R227" s="139" t="str">
        <f>IF(D227=0,"",IFERROR(VLOOKUP(Kataloge_Import!A226,'Nachweis Miete_MNK'!$A$28:$AB$277,27,FALSE),""))</f>
        <v/>
      </c>
      <c r="S227" s="139" t="str">
        <f>IF(D227=0,"",IFERROR(VLOOKUP(Kataloge_Import!A226,'Nachweis Miete_MNK'!$A$28:$AB$277,18,FALSE),""))</f>
        <v/>
      </c>
      <c r="T227" s="139" t="str">
        <f>IF(D227=0,"",IFERROR(VLOOKUP(Kataloge_Import!A226,'Nachweis Miete_MNK'!$A$28:$AB$277,20,FALSE),""))</f>
        <v/>
      </c>
      <c r="U227" s="157" t="str">
        <f>IF(D227=0,"",IFERROR(VLOOKUP(Kataloge_Import!A226,'Nachweis Miete_MNK'!$A$28:$AB$277,25,FALSE),""))</f>
        <v/>
      </c>
      <c r="V227" s="144" t="str">
        <f>IF(AND($B227&lt;&gt;"",HHJ=Kataloge!S$1),CONCATENATE($U227,"_","Mietneben- bzw. Betriebsausgaben"),"")</f>
        <v/>
      </c>
      <c r="W227" s="144" t="str">
        <f>IF(AND($B227&lt;&gt;"",HHJ=Kataloge!T$1),CONCATENATE($U227,"_","Mietneben- bzw. Betriebsausgaben"),"")</f>
        <v/>
      </c>
      <c r="X227" s="144" t="str">
        <f>IF(AND($B227&lt;&gt;"",HHJ=Kataloge!U$1),CONCATENATE($U227,"_","Mietneben- bzw. Betriebsausgaben"),"")</f>
        <v/>
      </c>
      <c r="Y227" s="144" t="str">
        <f>IF(AND($B227&lt;&gt;"",HHJ=Kataloge!V$1),CONCATENATE($U227,"_","Mietneben- bzw. Betriebsausgaben"),"")</f>
        <v/>
      </c>
      <c r="Z227" s="144" t="str">
        <f>IF(AND($B227&lt;&gt;"",HHJ=Kataloge!W$1),CONCATENATE($U227,"_","Mietneben- bzw. Betriebsausgaben"),"")</f>
        <v/>
      </c>
      <c r="AA227" s="144" t="str">
        <f>IF(AND($B227&lt;&gt;"",HHJ=Kataloge!X$1),CONCATENATE($U227,"_","Mietneben- bzw. Betriebsausgaben"),"")</f>
        <v/>
      </c>
    </row>
    <row r="228" spans="1:27" ht="18" customHeight="1" x14ac:dyDescent="0.2">
      <c r="A228" s="86" t="str">
        <f t="shared" si="103"/>
        <v/>
      </c>
      <c r="B228" s="87" t="str">
        <f>IF(D228=0,"",IF(D228&lt;&gt;"",Kataloge_Import!B227,""))</f>
        <v/>
      </c>
      <c r="C228" s="87" t="str">
        <f t="shared" si="101"/>
        <v/>
      </c>
      <c r="D228" s="156" t="str">
        <f>IFERROR(VLOOKUP(Kataloge_Import!A227,'Nachweis Miete_MNK'!$A$28:$AB$277,23,FALSE),"")</f>
        <v/>
      </c>
      <c r="E228" s="90"/>
      <c r="F228" s="90"/>
      <c r="G228" s="88" t="str">
        <f>IF(D228=0,"",IFERROR(VLOOKUP(Kataloge_Import!A227,'Nachweis Miete_MNK'!$A$28:$AB$277,2,FALSE),""))</f>
        <v/>
      </c>
      <c r="H228" s="88" t="str">
        <f>IF(D228=0,"",IFERROR(VLOOKUP(Kataloge_Import!A227,'Nachweis Miete_MNK'!$A$28:$AB$277,3,FALSE),""))</f>
        <v/>
      </c>
      <c r="I228" s="88" t="str">
        <f>IF(D228=0,"",IFERROR(VLOOKUP(Kataloge_Import!A227,'Nachweis Miete_MNK'!$A$28:$AB$277,4,FALSE),""))</f>
        <v/>
      </c>
      <c r="J228" s="143" t="str">
        <f>IF(D228=0,"",IFERROR(VLOOKUP(Kataloge_Import!A227,'Nachweis Miete_MNK'!$A$28:$AB$277,5,FALSE),""))</f>
        <v/>
      </c>
      <c r="K228" s="143" t="str">
        <f>IF(D228=0,"",IFERROR(VLOOKUP(Kataloge_Import!A227,'Nachweis Miete_MNK'!$A$28:$AB$277,6,FALSE),""))</f>
        <v/>
      </c>
      <c r="L228" s="89" t="str">
        <f>IF(D228=0,"",IFERROR(VLOOKUP(Kataloge_Import!A227,'Nachweis Miete_MNK'!$A$28:$AB$277,9,FALSE),""))</f>
        <v/>
      </c>
      <c r="M228" s="89" t="str">
        <f>IF(D228=0,"",IFERROR(VLOOKUP(Kataloge_Import!A227,'Nachweis Miete_MNK'!$A$28:$AB$277,28,FALSE),""))</f>
        <v/>
      </c>
      <c r="N228" s="145" t="str">
        <f t="shared" ref="N228" si="120">IF(D228=0,"",IF(D228&lt;&gt;"","unbar",""))</f>
        <v/>
      </c>
      <c r="O228" s="143"/>
      <c r="P228" s="89"/>
      <c r="Q228" s="147"/>
      <c r="R228" s="89"/>
      <c r="S228" s="89"/>
      <c r="T228" s="89"/>
      <c r="U228" s="156"/>
      <c r="V228" s="143"/>
      <c r="W228" s="143"/>
      <c r="X228" s="143"/>
      <c r="Y228" s="143"/>
      <c r="Z228" s="143"/>
      <c r="AA228" s="143"/>
    </row>
    <row r="229" spans="1:27" ht="18" customHeight="1" x14ac:dyDescent="0.2">
      <c r="A229" s="137" t="str">
        <f t="shared" si="103"/>
        <v/>
      </c>
      <c r="B229" s="138" t="str">
        <f>IF(D229=0,"",IF(D229&lt;&gt;"",Kataloge_Import!B228,""))</f>
        <v/>
      </c>
      <c r="C229" s="138" t="str">
        <f t="shared" si="101"/>
        <v/>
      </c>
      <c r="D229" s="157" t="str">
        <f>IFERROR(VLOOKUP(Kataloge_Import!A228,'Nachweis Miete_MNK'!$A$28:$AB$277,26,FALSE),"")</f>
        <v/>
      </c>
      <c r="E229" s="90"/>
      <c r="F229" s="90"/>
      <c r="G229" s="140"/>
      <c r="H229" s="140"/>
      <c r="I229" s="140"/>
      <c r="J229" s="144"/>
      <c r="K229" s="144"/>
      <c r="L229" s="139"/>
      <c r="M229" s="139"/>
      <c r="N229" s="146"/>
      <c r="O229" s="144" t="str">
        <f>IF(D229=0,"",IFERROR(VLOOKUP(Kataloge_Import!A228,'Nachweis Miete_MNK'!$A$28:$AB$277,7,FALSE),""))</f>
        <v/>
      </c>
      <c r="P229" s="139" t="str">
        <f>IF(D229=0,"",IFERROR(VLOOKUP(Kataloge_Import!A228,'Nachweis Miete_MNK'!$A$28:$AB$277,14,FALSE),""))</f>
        <v/>
      </c>
      <c r="Q229" s="148" t="str">
        <f>IF(D229=0,"",IFERROR(VLOOKUP(Kataloge_Import!A228,'Nachweis Miete_MNK'!$A$28:$AB$277,8,FALSE),""))</f>
        <v/>
      </c>
      <c r="R229" s="139" t="str">
        <f>IF(D229=0,"",IFERROR(VLOOKUP(Kataloge_Import!A228,'Nachweis Miete_MNK'!$A$28:$AB$277,27,FALSE),""))</f>
        <v/>
      </c>
      <c r="S229" s="139" t="str">
        <f>IF(D229=0,"",IFERROR(VLOOKUP(Kataloge_Import!A228,'Nachweis Miete_MNK'!$A$28:$AB$277,18,FALSE),""))</f>
        <v/>
      </c>
      <c r="T229" s="139" t="str">
        <f>IF(D229=0,"",IFERROR(VLOOKUP(Kataloge_Import!A228,'Nachweis Miete_MNK'!$A$28:$AB$277,20,FALSE),""))</f>
        <v/>
      </c>
      <c r="U229" s="157" t="str">
        <f>IF(D229=0,"",IFERROR(VLOOKUP(Kataloge_Import!A228,'Nachweis Miete_MNK'!$A$28:$AB$277,25,FALSE),""))</f>
        <v/>
      </c>
      <c r="V229" s="144" t="str">
        <f>IF(AND($B229&lt;&gt;"",HHJ=Kataloge!S$1),CONCATENATE($U229,"_","Mietneben- bzw. Betriebsausgaben"),"")</f>
        <v/>
      </c>
      <c r="W229" s="144" t="str">
        <f>IF(AND($B229&lt;&gt;"",HHJ=Kataloge!T$1),CONCATENATE($U229,"_","Mietneben- bzw. Betriebsausgaben"),"")</f>
        <v/>
      </c>
      <c r="X229" s="144" t="str">
        <f>IF(AND($B229&lt;&gt;"",HHJ=Kataloge!U$1),CONCATENATE($U229,"_","Mietneben- bzw. Betriebsausgaben"),"")</f>
        <v/>
      </c>
      <c r="Y229" s="144" t="str">
        <f>IF(AND($B229&lt;&gt;"",HHJ=Kataloge!V$1),CONCATENATE($U229,"_","Mietneben- bzw. Betriebsausgaben"),"")</f>
        <v/>
      </c>
      <c r="Z229" s="144" t="str">
        <f>IF(AND($B229&lt;&gt;"",HHJ=Kataloge!W$1),CONCATENATE($U229,"_","Mietneben- bzw. Betriebsausgaben"),"")</f>
        <v/>
      </c>
      <c r="AA229" s="144" t="str">
        <f>IF(AND($B229&lt;&gt;"",HHJ=Kataloge!X$1),CONCATENATE($U229,"_","Mietneben- bzw. Betriebsausgaben"),"")</f>
        <v/>
      </c>
    </row>
    <row r="230" spans="1:27" ht="18" customHeight="1" x14ac:dyDescent="0.2">
      <c r="A230" s="86" t="str">
        <f t="shared" si="103"/>
        <v/>
      </c>
      <c r="B230" s="87" t="str">
        <f>IF(D230=0,"",IF(D230&lt;&gt;"",Kataloge_Import!B229,""))</f>
        <v/>
      </c>
      <c r="C230" s="87" t="str">
        <f t="shared" si="101"/>
        <v/>
      </c>
      <c r="D230" s="156" t="str">
        <f>IFERROR(VLOOKUP(Kataloge_Import!A229,'Nachweis Miete_MNK'!$A$28:$AB$277,23,FALSE),"")</f>
        <v/>
      </c>
      <c r="E230" s="90"/>
      <c r="F230" s="90"/>
      <c r="G230" s="88" t="str">
        <f>IF(D230=0,"",IFERROR(VLOOKUP(Kataloge_Import!A229,'Nachweis Miete_MNK'!$A$28:$AB$277,2,FALSE),""))</f>
        <v/>
      </c>
      <c r="H230" s="88" t="str">
        <f>IF(D230=0,"",IFERROR(VLOOKUP(Kataloge_Import!A229,'Nachweis Miete_MNK'!$A$28:$AB$277,3,FALSE),""))</f>
        <v/>
      </c>
      <c r="I230" s="88" t="str">
        <f>IF(D230=0,"",IFERROR(VLOOKUP(Kataloge_Import!A229,'Nachweis Miete_MNK'!$A$28:$AB$277,4,FALSE),""))</f>
        <v/>
      </c>
      <c r="J230" s="143" t="str">
        <f>IF(D230=0,"",IFERROR(VLOOKUP(Kataloge_Import!A229,'Nachweis Miete_MNK'!$A$28:$AB$277,5,FALSE),""))</f>
        <v/>
      </c>
      <c r="K230" s="143" t="str">
        <f>IF(D230=0,"",IFERROR(VLOOKUP(Kataloge_Import!A229,'Nachweis Miete_MNK'!$A$28:$AB$277,6,FALSE),""))</f>
        <v/>
      </c>
      <c r="L230" s="89" t="str">
        <f>IF(D230=0,"",IFERROR(VLOOKUP(Kataloge_Import!A229,'Nachweis Miete_MNK'!$A$28:$AB$277,9,FALSE),""))</f>
        <v/>
      </c>
      <c r="M230" s="89" t="str">
        <f>IF(D230=0,"",IFERROR(VLOOKUP(Kataloge_Import!A229,'Nachweis Miete_MNK'!$A$28:$AB$277,28,FALSE),""))</f>
        <v/>
      </c>
      <c r="N230" s="145" t="str">
        <f t="shared" ref="N230" si="121">IF(D230=0,"",IF(D230&lt;&gt;"","unbar",""))</f>
        <v/>
      </c>
      <c r="O230" s="143"/>
      <c r="P230" s="89"/>
      <c r="Q230" s="147"/>
      <c r="R230" s="89"/>
      <c r="S230" s="89"/>
      <c r="T230" s="89"/>
      <c r="U230" s="156"/>
      <c r="V230" s="143"/>
      <c r="W230" s="143"/>
      <c r="X230" s="143"/>
      <c r="Y230" s="143"/>
      <c r="Z230" s="143"/>
      <c r="AA230" s="143"/>
    </row>
    <row r="231" spans="1:27" ht="18" customHeight="1" x14ac:dyDescent="0.2">
      <c r="A231" s="137" t="str">
        <f t="shared" si="103"/>
        <v/>
      </c>
      <c r="B231" s="138" t="str">
        <f>IF(D231=0,"",IF(D231&lt;&gt;"",Kataloge_Import!B230,""))</f>
        <v/>
      </c>
      <c r="C231" s="138" t="str">
        <f t="shared" si="101"/>
        <v/>
      </c>
      <c r="D231" s="157" t="str">
        <f>IFERROR(VLOOKUP(Kataloge_Import!A230,'Nachweis Miete_MNK'!$A$28:$AB$277,26,FALSE),"")</f>
        <v/>
      </c>
      <c r="E231" s="90"/>
      <c r="F231" s="90"/>
      <c r="G231" s="140"/>
      <c r="H231" s="140"/>
      <c r="I231" s="140"/>
      <c r="J231" s="144"/>
      <c r="K231" s="144"/>
      <c r="L231" s="139"/>
      <c r="M231" s="139"/>
      <c r="N231" s="146"/>
      <c r="O231" s="144" t="str">
        <f>IF(D231=0,"",IFERROR(VLOOKUP(Kataloge_Import!A230,'Nachweis Miete_MNK'!$A$28:$AB$277,7,FALSE),""))</f>
        <v/>
      </c>
      <c r="P231" s="139" t="str">
        <f>IF(D231=0,"",IFERROR(VLOOKUP(Kataloge_Import!A230,'Nachweis Miete_MNK'!$A$28:$AB$277,14,FALSE),""))</f>
        <v/>
      </c>
      <c r="Q231" s="148" t="str">
        <f>IF(D231=0,"",IFERROR(VLOOKUP(Kataloge_Import!A230,'Nachweis Miete_MNK'!$A$28:$AB$277,8,FALSE),""))</f>
        <v/>
      </c>
      <c r="R231" s="139" t="str">
        <f>IF(D231=0,"",IFERROR(VLOOKUP(Kataloge_Import!A230,'Nachweis Miete_MNK'!$A$28:$AB$277,27,FALSE),""))</f>
        <v/>
      </c>
      <c r="S231" s="139" t="str">
        <f>IF(D231=0,"",IFERROR(VLOOKUP(Kataloge_Import!A230,'Nachweis Miete_MNK'!$A$28:$AB$277,18,FALSE),""))</f>
        <v/>
      </c>
      <c r="T231" s="139" t="str">
        <f>IF(D231=0,"",IFERROR(VLOOKUP(Kataloge_Import!A230,'Nachweis Miete_MNK'!$A$28:$AB$277,20,FALSE),""))</f>
        <v/>
      </c>
      <c r="U231" s="157" t="str">
        <f>IF(D231=0,"",IFERROR(VLOOKUP(Kataloge_Import!A230,'Nachweis Miete_MNK'!$A$28:$AB$277,25,FALSE),""))</f>
        <v/>
      </c>
      <c r="V231" s="144" t="str">
        <f>IF(AND($B231&lt;&gt;"",HHJ=Kataloge!S$1),CONCATENATE($U231,"_","Mietneben- bzw. Betriebsausgaben"),"")</f>
        <v/>
      </c>
      <c r="W231" s="144" t="str">
        <f>IF(AND($B231&lt;&gt;"",HHJ=Kataloge!T$1),CONCATENATE($U231,"_","Mietneben- bzw. Betriebsausgaben"),"")</f>
        <v/>
      </c>
      <c r="X231" s="144" t="str">
        <f>IF(AND($B231&lt;&gt;"",HHJ=Kataloge!U$1),CONCATENATE($U231,"_","Mietneben- bzw. Betriebsausgaben"),"")</f>
        <v/>
      </c>
      <c r="Y231" s="144" t="str">
        <f>IF(AND($B231&lt;&gt;"",HHJ=Kataloge!V$1),CONCATENATE($U231,"_","Mietneben- bzw. Betriebsausgaben"),"")</f>
        <v/>
      </c>
      <c r="Z231" s="144" t="str">
        <f>IF(AND($B231&lt;&gt;"",HHJ=Kataloge!W$1),CONCATENATE($U231,"_","Mietneben- bzw. Betriebsausgaben"),"")</f>
        <v/>
      </c>
      <c r="AA231" s="144" t="str">
        <f>IF(AND($B231&lt;&gt;"",HHJ=Kataloge!X$1),CONCATENATE($U231,"_","Mietneben- bzw. Betriebsausgaben"),"")</f>
        <v/>
      </c>
    </row>
    <row r="232" spans="1:27" ht="18" customHeight="1" x14ac:dyDescent="0.2">
      <c r="A232" s="86" t="str">
        <f t="shared" si="103"/>
        <v/>
      </c>
      <c r="B232" s="87" t="str">
        <f>IF(D232=0,"",IF(D232&lt;&gt;"",Kataloge_Import!B231,""))</f>
        <v/>
      </c>
      <c r="C232" s="87" t="str">
        <f t="shared" si="101"/>
        <v/>
      </c>
      <c r="D232" s="156" t="str">
        <f>IFERROR(VLOOKUP(Kataloge_Import!A231,'Nachweis Miete_MNK'!$A$28:$AB$277,23,FALSE),"")</f>
        <v/>
      </c>
      <c r="E232" s="90"/>
      <c r="F232" s="90"/>
      <c r="G232" s="88" t="str">
        <f>IF(D232=0,"",IFERROR(VLOOKUP(Kataloge_Import!A231,'Nachweis Miete_MNK'!$A$28:$AB$277,2,FALSE),""))</f>
        <v/>
      </c>
      <c r="H232" s="88" t="str">
        <f>IF(D232=0,"",IFERROR(VLOOKUP(Kataloge_Import!A231,'Nachweis Miete_MNK'!$A$28:$AB$277,3,FALSE),""))</f>
        <v/>
      </c>
      <c r="I232" s="88" t="str">
        <f>IF(D232=0,"",IFERROR(VLOOKUP(Kataloge_Import!A231,'Nachweis Miete_MNK'!$A$28:$AB$277,4,FALSE),""))</f>
        <v/>
      </c>
      <c r="J232" s="143" t="str">
        <f>IF(D232=0,"",IFERROR(VLOOKUP(Kataloge_Import!A231,'Nachweis Miete_MNK'!$A$28:$AB$277,5,FALSE),""))</f>
        <v/>
      </c>
      <c r="K232" s="143" t="str">
        <f>IF(D232=0,"",IFERROR(VLOOKUP(Kataloge_Import!A231,'Nachweis Miete_MNK'!$A$28:$AB$277,6,FALSE),""))</f>
        <v/>
      </c>
      <c r="L232" s="89" t="str">
        <f>IF(D232=0,"",IFERROR(VLOOKUP(Kataloge_Import!A231,'Nachweis Miete_MNK'!$A$28:$AB$277,9,FALSE),""))</f>
        <v/>
      </c>
      <c r="M232" s="89" t="str">
        <f>IF(D232=0,"",IFERROR(VLOOKUP(Kataloge_Import!A231,'Nachweis Miete_MNK'!$A$28:$AB$277,28,FALSE),""))</f>
        <v/>
      </c>
      <c r="N232" s="145" t="str">
        <f t="shared" ref="N232" si="122">IF(D232=0,"",IF(D232&lt;&gt;"","unbar",""))</f>
        <v/>
      </c>
      <c r="O232" s="143"/>
      <c r="P232" s="89"/>
      <c r="Q232" s="147"/>
      <c r="R232" s="89"/>
      <c r="S232" s="89"/>
      <c r="T232" s="89"/>
      <c r="U232" s="156"/>
      <c r="V232" s="143"/>
      <c r="W232" s="143"/>
      <c r="X232" s="143"/>
      <c r="Y232" s="143"/>
      <c r="Z232" s="143"/>
      <c r="AA232" s="143"/>
    </row>
    <row r="233" spans="1:27" ht="18" customHeight="1" x14ac:dyDescent="0.2">
      <c r="A233" s="137" t="str">
        <f t="shared" si="103"/>
        <v/>
      </c>
      <c r="B233" s="138" t="str">
        <f>IF(D233=0,"",IF(D233&lt;&gt;"",Kataloge_Import!B232,""))</f>
        <v/>
      </c>
      <c r="C233" s="138" t="str">
        <f t="shared" si="101"/>
        <v/>
      </c>
      <c r="D233" s="157" t="str">
        <f>IFERROR(VLOOKUP(Kataloge_Import!A232,'Nachweis Miete_MNK'!$A$28:$AB$277,26,FALSE),"")</f>
        <v/>
      </c>
      <c r="E233" s="90"/>
      <c r="F233" s="90"/>
      <c r="G233" s="140"/>
      <c r="H233" s="140"/>
      <c r="I233" s="140"/>
      <c r="J233" s="144"/>
      <c r="K233" s="144"/>
      <c r="L233" s="139"/>
      <c r="M233" s="139"/>
      <c r="N233" s="146"/>
      <c r="O233" s="144" t="str">
        <f>IF(D233=0,"",IFERROR(VLOOKUP(Kataloge_Import!A232,'Nachweis Miete_MNK'!$A$28:$AB$277,7,FALSE),""))</f>
        <v/>
      </c>
      <c r="P233" s="139" t="str">
        <f>IF(D233=0,"",IFERROR(VLOOKUP(Kataloge_Import!A232,'Nachweis Miete_MNK'!$A$28:$AB$277,14,FALSE),""))</f>
        <v/>
      </c>
      <c r="Q233" s="148" t="str">
        <f>IF(D233=0,"",IFERROR(VLOOKUP(Kataloge_Import!A232,'Nachweis Miete_MNK'!$A$28:$AB$277,8,FALSE),""))</f>
        <v/>
      </c>
      <c r="R233" s="139" t="str">
        <f>IF(D233=0,"",IFERROR(VLOOKUP(Kataloge_Import!A232,'Nachweis Miete_MNK'!$A$28:$AB$277,27,FALSE),""))</f>
        <v/>
      </c>
      <c r="S233" s="139" t="str">
        <f>IF(D233=0,"",IFERROR(VLOOKUP(Kataloge_Import!A232,'Nachweis Miete_MNK'!$A$28:$AB$277,18,FALSE),""))</f>
        <v/>
      </c>
      <c r="T233" s="139" t="str">
        <f>IF(D233=0,"",IFERROR(VLOOKUP(Kataloge_Import!A232,'Nachweis Miete_MNK'!$A$28:$AB$277,20,FALSE),""))</f>
        <v/>
      </c>
      <c r="U233" s="157" t="str">
        <f>IF(D233=0,"",IFERROR(VLOOKUP(Kataloge_Import!A232,'Nachweis Miete_MNK'!$A$28:$AB$277,25,FALSE),""))</f>
        <v/>
      </c>
      <c r="V233" s="144" t="str">
        <f>IF(AND($B233&lt;&gt;"",HHJ=Kataloge!S$1),CONCATENATE($U233,"_","Mietneben- bzw. Betriebsausgaben"),"")</f>
        <v/>
      </c>
      <c r="W233" s="144" t="str">
        <f>IF(AND($B233&lt;&gt;"",HHJ=Kataloge!T$1),CONCATENATE($U233,"_","Mietneben- bzw. Betriebsausgaben"),"")</f>
        <v/>
      </c>
      <c r="X233" s="144" t="str">
        <f>IF(AND($B233&lt;&gt;"",HHJ=Kataloge!U$1),CONCATENATE($U233,"_","Mietneben- bzw. Betriebsausgaben"),"")</f>
        <v/>
      </c>
      <c r="Y233" s="144" t="str">
        <f>IF(AND($B233&lt;&gt;"",HHJ=Kataloge!V$1),CONCATENATE($U233,"_","Mietneben- bzw. Betriebsausgaben"),"")</f>
        <v/>
      </c>
      <c r="Z233" s="144" t="str">
        <f>IF(AND($B233&lt;&gt;"",HHJ=Kataloge!W$1),CONCATENATE($U233,"_","Mietneben- bzw. Betriebsausgaben"),"")</f>
        <v/>
      </c>
      <c r="AA233" s="144" t="str">
        <f>IF(AND($B233&lt;&gt;"",HHJ=Kataloge!X$1),CONCATENATE($U233,"_","Mietneben- bzw. Betriebsausgaben"),"")</f>
        <v/>
      </c>
    </row>
    <row r="234" spans="1:27" ht="18" customHeight="1" x14ac:dyDescent="0.2">
      <c r="A234" s="86" t="str">
        <f t="shared" si="103"/>
        <v/>
      </c>
      <c r="B234" s="87" t="str">
        <f>IF(D234=0,"",IF(D234&lt;&gt;"",Kataloge_Import!B233,""))</f>
        <v/>
      </c>
      <c r="C234" s="87" t="str">
        <f t="shared" si="101"/>
        <v/>
      </c>
      <c r="D234" s="156" t="str">
        <f>IFERROR(VLOOKUP(Kataloge_Import!A233,'Nachweis Miete_MNK'!$A$28:$AB$277,23,FALSE),"")</f>
        <v/>
      </c>
      <c r="E234" s="90"/>
      <c r="F234" s="90"/>
      <c r="G234" s="88" t="str">
        <f>IF(D234=0,"",IFERROR(VLOOKUP(Kataloge_Import!A233,'Nachweis Miete_MNK'!$A$28:$AB$277,2,FALSE),""))</f>
        <v/>
      </c>
      <c r="H234" s="88" t="str">
        <f>IF(D234=0,"",IFERROR(VLOOKUP(Kataloge_Import!A233,'Nachweis Miete_MNK'!$A$28:$AB$277,3,FALSE),""))</f>
        <v/>
      </c>
      <c r="I234" s="88" t="str">
        <f>IF(D234=0,"",IFERROR(VLOOKUP(Kataloge_Import!A233,'Nachweis Miete_MNK'!$A$28:$AB$277,4,FALSE),""))</f>
        <v/>
      </c>
      <c r="J234" s="143" t="str">
        <f>IF(D234=0,"",IFERROR(VLOOKUP(Kataloge_Import!A233,'Nachweis Miete_MNK'!$A$28:$AB$277,5,FALSE),""))</f>
        <v/>
      </c>
      <c r="K234" s="143" t="str">
        <f>IF(D234=0,"",IFERROR(VLOOKUP(Kataloge_Import!A233,'Nachweis Miete_MNK'!$A$28:$AB$277,6,FALSE),""))</f>
        <v/>
      </c>
      <c r="L234" s="89" t="str">
        <f>IF(D234=0,"",IFERROR(VLOOKUP(Kataloge_Import!A233,'Nachweis Miete_MNK'!$A$28:$AB$277,9,FALSE),""))</f>
        <v/>
      </c>
      <c r="M234" s="89" t="str">
        <f>IF(D234=0,"",IFERROR(VLOOKUP(Kataloge_Import!A233,'Nachweis Miete_MNK'!$A$28:$AB$277,28,FALSE),""))</f>
        <v/>
      </c>
      <c r="N234" s="145" t="str">
        <f t="shared" ref="N234" si="123">IF(D234=0,"",IF(D234&lt;&gt;"","unbar",""))</f>
        <v/>
      </c>
      <c r="O234" s="143"/>
      <c r="P234" s="89"/>
      <c r="Q234" s="147"/>
      <c r="R234" s="89"/>
      <c r="S234" s="89"/>
      <c r="T234" s="89"/>
      <c r="U234" s="156"/>
      <c r="V234" s="143"/>
      <c r="W234" s="143"/>
      <c r="X234" s="143"/>
      <c r="Y234" s="143"/>
      <c r="Z234" s="143"/>
      <c r="AA234" s="143"/>
    </row>
    <row r="235" spans="1:27" ht="18" customHeight="1" x14ac:dyDescent="0.2">
      <c r="A235" s="137" t="str">
        <f t="shared" si="103"/>
        <v/>
      </c>
      <c r="B235" s="138" t="str">
        <f>IF(D235=0,"",IF(D235&lt;&gt;"",Kataloge_Import!B234,""))</f>
        <v/>
      </c>
      <c r="C235" s="138" t="str">
        <f t="shared" si="101"/>
        <v/>
      </c>
      <c r="D235" s="157" t="str">
        <f>IFERROR(VLOOKUP(Kataloge_Import!A234,'Nachweis Miete_MNK'!$A$28:$AB$277,26,FALSE),"")</f>
        <v/>
      </c>
      <c r="E235" s="90"/>
      <c r="F235" s="90"/>
      <c r="G235" s="140"/>
      <c r="H235" s="140"/>
      <c r="I235" s="140"/>
      <c r="J235" s="144"/>
      <c r="K235" s="144"/>
      <c r="L235" s="139"/>
      <c r="M235" s="139"/>
      <c r="N235" s="146"/>
      <c r="O235" s="144" t="str">
        <f>IF(D235=0,"",IFERROR(VLOOKUP(Kataloge_Import!A234,'Nachweis Miete_MNK'!$A$28:$AB$277,7,FALSE),""))</f>
        <v/>
      </c>
      <c r="P235" s="139" t="str">
        <f>IF(D235=0,"",IFERROR(VLOOKUP(Kataloge_Import!A234,'Nachweis Miete_MNK'!$A$28:$AB$277,14,FALSE),""))</f>
        <v/>
      </c>
      <c r="Q235" s="148" t="str">
        <f>IF(D235=0,"",IFERROR(VLOOKUP(Kataloge_Import!A234,'Nachweis Miete_MNK'!$A$28:$AB$277,8,FALSE),""))</f>
        <v/>
      </c>
      <c r="R235" s="139" t="str">
        <f>IF(D235=0,"",IFERROR(VLOOKUP(Kataloge_Import!A234,'Nachweis Miete_MNK'!$A$28:$AB$277,27,FALSE),""))</f>
        <v/>
      </c>
      <c r="S235" s="139" t="str">
        <f>IF(D235=0,"",IFERROR(VLOOKUP(Kataloge_Import!A234,'Nachweis Miete_MNK'!$A$28:$AB$277,18,FALSE),""))</f>
        <v/>
      </c>
      <c r="T235" s="139" t="str">
        <f>IF(D235=0,"",IFERROR(VLOOKUP(Kataloge_Import!A234,'Nachweis Miete_MNK'!$A$28:$AB$277,20,FALSE),""))</f>
        <v/>
      </c>
      <c r="U235" s="157" t="str">
        <f>IF(D235=0,"",IFERROR(VLOOKUP(Kataloge_Import!A234,'Nachweis Miete_MNK'!$A$28:$AB$277,25,FALSE),""))</f>
        <v/>
      </c>
      <c r="V235" s="144" t="str">
        <f>IF(AND($B235&lt;&gt;"",HHJ=Kataloge!S$1),CONCATENATE($U235,"_","Mietneben- bzw. Betriebsausgaben"),"")</f>
        <v/>
      </c>
      <c r="W235" s="144" t="str">
        <f>IF(AND($B235&lt;&gt;"",HHJ=Kataloge!T$1),CONCATENATE($U235,"_","Mietneben- bzw. Betriebsausgaben"),"")</f>
        <v/>
      </c>
      <c r="X235" s="144" t="str">
        <f>IF(AND($B235&lt;&gt;"",HHJ=Kataloge!U$1),CONCATENATE($U235,"_","Mietneben- bzw. Betriebsausgaben"),"")</f>
        <v/>
      </c>
      <c r="Y235" s="144" t="str">
        <f>IF(AND($B235&lt;&gt;"",HHJ=Kataloge!V$1),CONCATENATE($U235,"_","Mietneben- bzw. Betriebsausgaben"),"")</f>
        <v/>
      </c>
      <c r="Z235" s="144" t="str">
        <f>IF(AND($B235&lt;&gt;"",HHJ=Kataloge!W$1),CONCATENATE($U235,"_","Mietneben- bzw. Betriebsausgaben"),"")</f>
        <v/>
      </c>
      <c r="AA235" s="144" t="str">
        <f>IF(AND($B235&lt;&gt;"",HHJ=Kataloge!X$1),CONCATENATE($U235,"_","Mietneben- bzw. Betriebsausgaben"),"")</f>
        <v/>
      </c>
    </row>
    <row r="236" spans="1:27" ht="18" customHeight="1" x14ac:dyDescent="0.2">
      <c r="A236" s="86" t="str">
        <f t="shared" si="103"/>
        <v/>
      </c>
      <c r="B236" s="87" t="str">
        <f>IF(D236=0,"",IF(D236&lt;&gt;"",Kataloge_Import!B235,""))</f>
        <v/>
      </c>
      <c r="C236" s="87" t="str">
        <f t="shared" si="101"/>
        <v/>
      </c>
      <c r="D236" s="156" t="str">
        <f>IFERROR(VLOOKUP(Kataloge_Import!A235,'Nachweis Miete_MNK'!$A$28:$AB$277,23,FALSE),"")</f>
        <v/>
      </c>
      <c r="E236" s="90"/>
      <c r="F236" s="90"/>
      <c r="G236" s="88" t="str">
        <f>IF(D236=0,"",IFERROR(VLOOKUP(Kataloge_Import!A235,'Nachweis Miete_MNK'!$A$28:$AB$277,2,FALSE),""))</f>
        <v/>
      </c>
      <c r="H236" s="88" t="str">
        <f>IF(D236=0,"",IFERROR(VLOOKUP(Kataloge_Import!A235,'Nachweis Miete_MNK'!$A$28:$AB$277,3,FALSE),""))</f>
        <v/>
      </c>
      <c r="I236" s="88" t="str">
        <f>IF(D236=0,"",IFERROR(VLOOKUP(Kataloge_Import!A235,'Nachweis Miete_MNK'!$A$28:$AB$277,4,FALSE),""))</f>
        <v/>
      </c>
      <c r="J236" s="143" t="str">
        <f>IF(D236=0,"",IFERROR(VLOOKUP(Kataloge_Import!A235,'Nachweis Miete_MNK'!$A$28:$AB$277,5,FALSE),""))</f>
        <v/>
      </c>
      <c r="K236" s="143" t="str">
        <f>IF(D236=0,"",IFERROR(VLOOKUP(Kataloge_Import!A235,'Nachweis Miete_MNK'!$A$28:$AB$277,6,FALSE),""))</f>
        <v/>
      </c>
      <c r="L236" s="89" t="str">
        <f>IF(D236=0,"",IFERROR(VLOOKUP(Kataloge_Import!A235,'Nachweis Miete_MNK'!$A$28:$AB$277,9,FALSE),""))</f>
        <v/>
      </c>
      <c r="M236" s="89" t="str">
        <f>IF(D236=0,"",IFERROR(VLOOKUP(Kataloge_Import!A235,'Nachweis Miete_MNK'!$A$28:$AB$277,28,FALSE),""))</f>
        <v/>
      </c>
      <c r="N236" s="145" t="str">
        <f t="shared" ref="N236" si="124">IF(D236=0,"",IF(D236&lt;&gt;"","unbar",""))</f>
        <v/>
      </c>
      <c r="O236" s="143"/>
      <c r="P236" s="89"/>
      <c r="Q236" s="147"/>
      <c r="R236" s="89"/>
      <c r="S236" s="89"/>
      <c r="T236" s="89"/>
      <c r="U236" s="156"/>
      <c r="V236" s="143"/>
      <c r="W236" s="143"/>
      <c r="X236" s="143"/>
      <c r="Y236" s="143"/>
      <c r="Z236" s="143"/>
      <c r="AA236" s="143"/>
    </row>
    <row r="237" spans="1:27" ht="18" customHeight="1" x14ac:dyDescent="0.2">
      <c r="A237" s="137" t="str">
        <f t="shared" si="103"/>
        <v/>
      </c>
      <c r="B237" s="138" t="str">
        <f>IF(D237=0,"",IF(D237&lt;&gt;"",Kataloge_Import!B236,""))</f>
        <v/>
      </c>
      <c r="C237" s="138" t="str">
        <f t="shared" si="101"/>
        <v/>
      </c>
      <c r="D237" s="157" t="str">
        <f>IFERROR(VLOOKUP(Kataloge_Import!A236,'Nachweis Miete_MNK'!$A$28:$AB$277,26,FALSE),"")</f>
        <v/>
      </c>
      <c r="E237" s="90"/>
      <c r="F237" s="90"/>
      <c r="G237" s="140"/>
      <c r="H237" s="140"/>
      <c r="I237" s="140"/>
      <c r="J237" s="144"/>
      <c r="K237" s="144"/>
      <c r="L237" s="139"/>
      <c r="M237" s="139"/>
      <c r="N237" s="146"/>
      <c r="O237" s="144" t="str">
        <f>IF(D237=0,"",IFERROR(VLOOKUP(Kataloge_Import!A236,'Nachweis Miete_MNK'!$A$28:$AB$277,7,FALSE),""))</f>
        <v/>
      </c>
      <c r="P237" s="139" t="str">
        <f>IF(D237=0,"",IFERROR(VLOOKUP(Kataloge_Import!A236,'Nachweis Miete_MNK'!$A$28:$AB$277,14,FALSE),""))</f>
        <v/>
      </c>
      <c r="Q237" s="148" t="str">
        <f>IF(D237=0,"",IFERROR(VLOOKUP(Kataloge_Import!A236,'Nachweis Miete_MNK'!$A$28:$AB$277,8,FALSE),""))</f>
        <v/>
      </c>
      <c r="R237" s="139" t="str">
        <f>IF(D237=0,"",IFERROR(VLOOKUP(Kataloge_Import!A236,'Nachweis Miete_MNK'!$A$28:$AB$277,27,FALSE),""))</f>
        <v/>
      </c>
      <c r="S237" s="139" t="str">
        <f>IF(D237=0,"",IFERROR(VLOOKUP(Kataloge_Import!A236,'Nachweis Miete_MNK'!$A$28:$AB$277,18,FALSE),""))</f>
        <v/>
      </c>
      <c r="T237" s="139" t="str">
        <f>IF(D237=0,"",IFERROR(VLOOKUP(Kataloge_Import!A236,'Nachweis Miete_MNK'!$A$28:$AB$277,20,FALSE),""))</f>
        <v/>
      </c>
      <c r="U237" s="157" t="str">
        <f>IF(D237=0,"",IFERROR(VLOOKUP(Kataloge_Import!A236,'Nachweis Miete_MNK'!$A$28:$AB$277,25,FALSE),""))</f>
        <v/>
      </c>
      <c r="V237" s="144" t="str">
        <f>IF(AND($B237&lt;&gt;"",HHJ=Kataloge!S$1),CONCATENATE($U237,"_","Mietneben- bzw. Betriebsausgaben"),"")</f>
        <v/>
      </c>
      <c r="W237" s="144" t="str">
        <f>IF(AND($B237&lt;&gt;"",HHJ=Kataloge!T$1),CONCATENATE($U237,"_","Mietneben- bzw. Betriebsausgaben"),"")</f>
        <v/>
      </c>
      <c r="X237" s="144" t="str">
        <f>IF(AND($B237&lt;&gt;"",HHJ=Kataloge!U$1),CONCATENATE($U237,"_","Mietneben- bzw. Betriebsausgaben"),"")</f>
        <v/>
      </c>
      <c r="Y237" s="144" t="str">
        <f>IF(AND($B237&lt;&gt;"",HHJ=Kataloge!V$1),CONCATENATE($U237,"_","Mietneben- bzw. Betriebsausgaben"),"")</f>
        <v/>
      </c>
      <c r="Z237" s="144" t="str">
        <f>IF(AND($B237&lt;&gt;"",HHJ=Kataloge!W$1),CONCATENATE($U237,"_","Mietneben- bzw. Betriebsausgaben"),"")</f>
        <v/>
      </c>
      <c r="AA237" s="144" t="str">
        <f>IF(AND($B237&lt;&gt;"",HHJ=Kataloge!X$1),CONCATENATE($U237,"_","Mietneben- bzw. Betriebsausgaben"),"")</f>
        <v/>
      </c>
    </row>
    <row r="238" spans="1:27" ht="18" customHeight="1" x14ac:dyDescent="0.2">
      <c r="A238" s="86" t="str">
        <f t="shared" si="103"/>
        <v/>
      </c>
      <c r="B238" s="87" t="str">
        <f>IF(D238=0,"",IF(D238&lt;&gt;"",Kataloge_Import!B237,""))</f>
        <v/>
      </c>
      <c r="C238" s="87" t="str">
        <f t="shared" si="101"/>
        <v/>
      </c>
      <c r="D238" s="156" t="str">
        <f>IFERROR(VLOOKUP(Kataloge_Import!A237,'Nachweis Miete_MNK'!$A$28:$AB$277,23,FALSE),"")</f>
        <v/>
      </c>
      <c r="E238" s="90"/>
      <c r="F238" s="90"/>
      <c r="G238" s="88" t="str">
        <f>IF(D238=0,"",IFERROR(VLOOKUP(Kataloge_Import!A237,'Nachweis Miete_MNK'!$A$28:$AB$277,2,FALSE),""))</f>
        <v/>
      </c>
      <c r="H238" s="88" t="str">
        <f>IF(D238=0,"",IFERROR(VLOOKUP(Kataloge_Import!A237,'Nachweis Miete_MNK'!$A$28:$AB$277,3,FALSE),""))</f>
        <v/>
      </c>
      <c r="I238" s="88" t="str">
        <f>IF(D238=0,"",IFERROR(VLOOKUP(Kataloge_Import!A237,'Nachweis Miete_MNK'!$A$28:$AB$277,4,FALSE),""))</f>
        <v/>
      </c>
      <c r="J238" s="143" t="str">
        <f>IF(D238=0,"",IFERROR(VLOOKUP(Kataloge_Import!A237,'Nachweis Miete_MNK'!$A$28:$AB$277,5,FALSE),""))</f>
        <v/>
      </c>
      <c r="K238" s="143" t="str">
        <f>IF(D238=0,"",IFERROR(VLOOKUP(Kataloge_Import!A237,'Nachweis Miete_MNK'!$A$28:$AB$277,6,FALSE),""))</f>
        <v/>
      </c>
      <c r="L238" s="89" t="str">
        <f>IF(D238=0,"",IFERROR(VLOOKUP(Kataloge_Import!A237,'Nachweis Miete_MNK'!$A$28:$AB$277,9,FALSE),""))</f>
        <v/>
      </c>
      <c r="M238" s="89" t="str">
        <f>IF(D238=0,"",IFERROR(VLOOKUP(Kataloge_Import!A237,'Nachweis Miete_MNK'!$A$28:$AB$277,28,FALSE),""))</f>
        <v/>
      </c>
      <c r="N238" s="145" t="str">
        <f t="shared" ref="N238" si="125">IF(D238=0,"",IF(D238&lt;&gt;"","unbar",""))</f>
        <v/>
      </c>
      <c r="O238" s="143"/>
      <c r="P238" s="89"/>
      <c r="Q238" s="147"/>
      <c r="R238" s="89"/>
      <c r="S238" s="89"/>
      <c r="T238" s="89"/>
      <c r="U238" s="156"/>
      <c r="V238" s="143"/>
      <c r="W238" s="143"/>
      <c r="X238" s="143"/>
      <c r="Y238" s="143"/>
      <c r="Z238" s="143"/>
      <c r="AA238" s="143"/>
    </row>
    <row r="239" spans="1:27" ht="18" customHeight="1" x14ac:dyDescent="0.2">
      <c r="A239" s="137" t="str">
        <f t="shared" si="103"/>
        <v/>
      </c>
      <c r="B239" s="138" t="str">
        <f>IF(D239=0,"",IF(D239&lt;&gt;"",Kataloge_Import!B238,""))</f>
        <v/>
      </c>
      <c r="C239" s="138" t="str">
        <f t="shared" si="101"/>
        <v/>
      </c>
      <c r="D239" s="157" t="str">
        <f>IFERROR(VLOOKUP(Kataloge_Import!A238,'Nachweis Miete_MNK'!$A$28:$AB$277,26,FALSE),"")</f>
        <v/>
      </c>
      <c r="E239" s="90"/>
      <c r="F239" s="90"/>
      <c r="G239" s="140"/>
      <c r="H239" s="140"/>
      <c r="I239" s="140"/>
      <c r="J239" s="144"/>
      <c r="K239" s="144"/>
      <c r="L239" s="139"/>
      <c r="M239" s="139"/>
      <c r="N239" s="146"/>
      <c r="O239" s="144" t="str">
        <f>IF(D239=0,"",IFERROR(VLOOKUP(Kataloge_Import!A238,'Nachweis Miete_MNK'!$A$28:$AB$277,7,FALSE),""))</f>
        <v/>
      </c>
      <c r="P239" s="139" t="str">
        <f>IF(D239=0,"",IFERROR(VLOOKUP(Kataloge_Import!A238,'Nachweis Miete_MNK'!$A$28:$AB$277,14,FALSE),""))</f>
        <v/>
      </c>
      <c r="Q239" s="148" t="str">
        <f>IF(D239=0,"",IFERROR(VLOOKUP(Kataloge_Import!A238,'Nachweis Miete_MNK'!$A$28:$AB$277,8,FALSE),""))</f>
        <v/>
      </c>
      <c r="R239" s="139" t="str">
        <f>IF(D239=0,"",IFERROR(VLOOKUP(Kataloge_Import!A238,'Nachweis Miete_MNK'!$A$28:$AB$277,27,FALSE),""))</f>
        <v/>
      </c>
      <c r="S239" s="139" t="str">
        <f>IF(D239=0,"",IFERROR(VLOOKUP(Kataloge_Import!A238,'Nachweis Miete_MNK'!$A$28:$AB$277,18,FALSE),""))</f>
        <v/>
      </c>
      <c r="T239" s="139" t="str">
        <f>IF(D239=0,"",IFERROR(VLOOKUP(Kataloge_Import!A238,'Nachweis Miete_MNK'!$A$28:$AB$277,20,FALSE),""))</f>
        <v/>
      </c>
      <c r="U239" s="157" t="str">
        <f>IF(D239=0,"",IFERROR(VLOOKUP(Kataloge_Import!A238,'Nachweis Miete_MNK'!$A$28:$AB$277,25,FALSE),""))</f>
        <v/>
      </c>
      <c r="V239" s="144" t="str">
        <f>IF(AND($B239&lt;&gt;"",HHJ=Kataloge!S$1),CONCATENATE($U239,"_","Mietneben- bzw. Betriebsausgaben"),"")</f>
        <v/>
      </c>
      <c r="W239" s="144" t="str">
        <f>IF(AND($B239&lt;&gt;"",HHJ=Kataloge!T$1),CONCATENATE($U239,"_","Mietneben- bzw. Betriebsausgaben"),"")</f>
        <v/>
      </c>
      <c r="X239" s="144" t="str">
        <f>IF(AND($B239&lt;&gt;"",HHJ=Kataloge!U$1),CONCATENATE($U239,"_","Mietneben- bzw. Betriebsausgaben"),"")</f>
        <v/>
      </c>
      <c r="Y239" s="144" t="str">
        <f>IF(AND($B239&lt;&gt;"",HHJ=Kataloge!V$1),CONCATENATE($U239,"_","Mietneben- bzw. Betriebsausgaben"),"")</f>
        <v/>
      </c>
      <c r="Z239" s="144" t="str">
        <f>IF(AND($B239&lt;&gt;"",HHJ=Kataloge!W$1),CONCATENATE($U239,"_","Mietneben- bzw. Betriebsausgaben"),"")</f>
        <v/>
      </c>
      <c r="AA239" s="144" t="str">
        <f>IF(AND($B239&lt;&gt;"",HHJ=Kataloge!X$1),CONCATENATE($U239,"_","Mietneben- bzw. Betriebsausgaben"),"")</f>
        <v/>
      </c>
    </row>
    <row r="240" spans="1:27" ht="18" customHeight="1" x14ac:dyDescent="0.2">
      <c r="A240" s="86" t="str">
        <f t="shared" si="103"/>
        <v/>
      </c>
      <c r="B240" s="87" t="str">
        <f>IF(D240=0,"",IF(D240&lt;&gt;"",Kataloge_Import!B239,""))</f>
        <v/>
      </c>
      <c r="C240" s="87" t="str">
        <f t="shared" si="101"/>
        <v/>
      </c>
      <c r="D240" s="156" t="str">
        <f>IFERROR(VLOOKUP(Kataloge_Import!A239,'Nachweis Miete_MNK'!$A$28:$AB$277,23,FALSE),"")</f>
        <v/>
      </c>
      <c r="E240" s="90"/>
      <c r="F240" s="90"/>
      <c r="G240" s="88" t="str">
        <f>IF(D240=0,"",IFERROR(VLOOKUP(Kataloge_Import!A239,'Nachweis Miete_MNK'!$A$28:$AB$277,2,FALSE),""))</f>
        <v/>
      </c>
      <c r="H240" s="88" t="str">
        <f>IF(D240=0,"",IFERROR(VLOOKUP(Kataloge_Import!A239,'Nachweis Miete_MNK'!$A$28:$AB$277,3,FALSE),""))</f>
        <v/>
      </c>
      <c r="I240" s="88" t="str">
        <f>IF(D240=0,"",IFERROR(VLOOKUP(Kataloge_Import!A239,'Nachweis Miete_MNK'!$A$28:$AB$277,4,FALSE),""))</f>
        <v/>
      </c>
      <c r="J240" s="143" t="str">
        <f>IF(D240=0,"",IFERROR(VLOOKUP(Kataloge_Import!A239,'Nachweis Miete_MNK'!$A$28:$AB$277,5,FALSE),""))</f>
        <v/>
      </c>
      <c r="K240" s="143" t="str">
        <f>IF(D240=0,"",IFERROR(VLOOKUP(Kataloge_Import!A239,'Nachweis Miete_MNK'!$A$28:$AB$277,6,FALSE),""))</f>
        <v/>
      </c>
      <c r="L240" s="89" t="str">
        <f>IF(D240=0,"",IFERROR(VLOOKUP(Kataloge_Import!A239,'Nachweis Miete_MNK'!$A$28:$AB$277,9,FALSE),""))</f>
        <v/>
      </c>
      <c r="M240" s="89" t="str">
        <f>IF(D240=0,"",IFERROR(VLOOKUP(Kataloge_Import!A239,'Nachweis Miete_MNK'!$A$28:$AB$277,28,FALSE),""))</f>
        <v/>
      </c>
      <c r="N240" s="145" t="str">
        <f t="shared" ref="N240" si="126">IF(D240=0,"",IF(D240&lt;&gt;"","unbar",""))</f>
        <v/>
      </c>
      <c r="O240" s="143"/>
      <c r="P240" s="89"/>
      <c r="Q240" s="147"/>
      <c r="R240" s="89"/>
      <c r="S240" s="89"/>
      <c r="T240" s="89"/>
      <c r="U240" s="156"/>
      <c r="V240" s="143"/>
      <c r="W240" s="143"/>
      <c r="X240" s="143"/>
      <c r="Y240" s="143"/>
      <c r="Z240" s="143"/>
      <c r="AA240" s="143"/>
    </row>
    <row r="241" spans="1:27" ht="18" customHeight="1" x14ac:dyDescent="0.2">
      <c r="A241" s="137" t="str">
        <f t="shared" si="103"/>
        <v/>
      </c>
      <c r="B241" s="138" t="str">
        <f>IF(D241=0,"",IF(D241&lt;&gt;"",Kataloge_Import!B240,""))</f>
        <v/>
      </c>
      <c r="C241" s="138" t="str">
        <f t="shared" si="101"/>
        <v/>
      </c>
      <c r="D241" s="157" t="str">
        <f>IFERROR(VLOOKUP(Kataloge_Import!A240,'Nachweis Miete_MNK'!$A$28:$AB$277,26,FALSE),"")</f>
        <v/>
      </c>
      <c r="E241" s="90"/>
      <c r="F241" s="90"/>
      <c r="G241" s="140"/>
      <c r="H241" s="140"/>
      <c r="I241" s="140"/>
      <c r="J241" s="144"/>
      <c r="K241" s="144"/>
      <c r="L241" s="139"/>
      <c r="M241" s="139"/>
      <c r="N241" s="146"/>
      <c r="O241" s="144" t="str">
        <f>IF(D241=0,"",IFERROR(VLOOKUP(Kataloge_Import!A240,'Nachweis Miete_MNK'!$A$28:$AB$277,7,FALSE),""))</f>
        <v/>
      </c>
      <c r="P241" s="139" t="str">
        <f>IF(D241=0,"",IFERROR(VLOOKUP(Kataloge_Import!A240,'Nachweis Miete_MNK'!$A$28:$AB$277,14,FALSE),""))</f>
        <v/>
      </c>
      <c r="Q241" s="148" t="str">
        <f>IF(D241=0,"",IFERROR(VLOOKUP(Kataloge_Import!A240,'Nachweis Miete_MNK'!$A$28:$AB$277,8,FALSE),""))</f>
        <v/>
      </c>
      <c r="R241" s="139" t="str">
        <f>IF(D241=0,"",IFERROR(VLOOKUP(Kataloge_Import!A240,'Nachweis Miete_MNK'!$A$28:$AB$277,27,FALSE),""))</f>
        <v/>
      </c>
      <c r="S241" s="139" t="str">
        <f>IF(D241=0,"",IFERROR(VLOOKUP(Kataloge_Import!A240,'Nachweis Miete_MNK'!$A$28:$AB$277,18,FALSE),""))</f>
        <v/>
      </c>
      <c r="T241" s="139" t="str">
        <f>IF(D241=0,"",IFERROR(VLOOKUP(Kataloge_Import!A240,'Nachweis Miete_MNK'!$A$28:$AB$277,20,FALSE),""))</f>
        <v/>
      </c>
      <c r="U241" s="157" t="str">
        <f>IF(D241=0,"",IFERROR(VLOOKUP(Kataloge_Import!A240,'Nachweis Miete_MNK'!$A$28:$AB$277,25,FALSE),""))</f>
        <v/>
      </c>
      <c r="V241" s="144" t="str">
        <f>IF(AND($B241&lt;&gt;"",HHJ=Kataloge!S$1),CONCATENATE($U241,"_","Mietneben- bzw. Betriebsausgaben"),"")</f>
        <v/>
      </c>
      <c r="W241" s="144" t="str">
        <f>IF(AND($B241&lt;&gt;"",HHJ=Kataloge!T$1),CONCATENATE($U241,"_","Mietneben- bzw. Betriebsausgaben"),"")</f>
        <v/>
      </c>
      <c r="X241" s="144" t="str">
        <f>IF(AND($B241&lt;&gt;"",HHJ=Kataloge!U$1),CONCATENATE($U241,"_","Mietneben- bzw. Betriebsausgaben"),"")</f>
        <v/>
      </c>
      <c r="Y241" s="144" t="str">
        <f>IF(AND($B241&lt;&gt;"",HHJ=Kataloge!V$1),CONCATENATE($U241,"_","Mietneben- bzw. Betriebsausgaben"),"")</f>
        <v/>
      </c>
      <c r="Z241" s="144" t="str">
        <f>IF(AND($B241&lt;&gt;"",HHJ=Kataloge!W$1),CONCATENATE($U241,"_","Mietneben- bzw. Betriebsausgaben"),"")</f>
        <v/>
      </c>
      <c r="AA241" s="144" t="str">
        <f>IF(AND($B241&lt;&gt;"",HHJ=Kataloge!X$1),CONCATENATE($U241,"_","Mietneben- bzw. Betriebsausgaben"),"")</f>
        <v/>
      </c>
    </row>
    <row r="242" spans="1:27" ht="18" customHeight="1" x14ac:dyDescent="0.2">
      <c r="A242" s="86" t="str">
        <f t="shared" si="103"/>
        <v/>
      </c>
      <c r="B242" s="87" t="str">
        <f>IF(D242=0,"",IF(D242&lt;&gt;"",Kataloge_Import!B241,""))</f>
        <v/>
      </c>
      <c r="C242" s="87" t="str">
        <f t="shared" si="101"/>
        <v/>
      </c>
      <c r="D242" s="156" t="str">
        <f>IFERROR(VLOOKUP(Kataloge_Import!A241,'Nachweis Miete_MNK'!$A$28:$AB$277,23,FALSE),"")</f>
        <v/>
      </c>
      <c r="E242" s="90"/>
      <c r="F242" s="90"/>
      <c r="G242" s="88" t="str">
        <f>IF(D242=0,"",IFERROR(VLOOKUP(Kataloge_Import!A241,'Nachweis Miete_MNK'!$A$28:$AB$277,2,FALSE),""))</f>
        <v/>
      </c>
      <c r="H242" s="88" t="str">
        <f>IF(D242=0,"",IFERROR(VLOOKUP(Kataloge_Import!A241,'Nachweis Miete_MNK'!$A$28:$AB$277,3,FALSE),""))</f>
        <v/>
      </c>
      <c r="I242" s="88" t="str">
        <f>IF(D242=0,"",IFERROR(VLOOKUP(Kataloge_Import!A241,'Nachweis Miete_MNK'!$A$28:$AB$277,4,FALSE),""))</f>
        <v/>
      </c>
      <c r="J242" s="143" t="str">
        <f>IF(D242=0,"",IFERROR(VLOOKUP(Kataloge_Import!A241,'Nachweis Miete_MNK'!$A$28:$AB$277,5,FALSE),""))</f>
        <v/>
      </c>
      <c r="K242" s="143" t="str">
        <f>IF(D242=0,"",IFERROR(VLOOKUP(Kataloge_Import!A241,'Nachweis Miete_MNK'!$A$28:$AB$277,6,FALSE),""))</f>
        <v/>
      </c>
      <c r="L242" s="89" t="str">
        <f>IF(D242=0,"",IFERROR(VLOOKUP(Kataloge_Import!A241,'Nachweis Miete_MNK'!$A$28:$AB$277,9,FALSE),""))</f>
        <v/>
      </c>
      <c r="M242" s="89" t="str">
        <f>IF(D242=0,"",IFERROR(VLOOKUP(Kataloge_Import!A241,'Nachweis Miete_MNK'!$A$28:$AB$277,28,FALSE),""))</f>
        <v/>
      </c>
      <c r="N242" s="145" t="str">
        <f t="shared" ref="N242" si="127">IF(D242=0,"",IF(D242&lt;&gt;"","unbar",""))</f>
        <v/>
      </c>
      <c r="O242" s="143"/>
      <c r="P242" s="89"/>
      <c r="Q242" s="147"/>
      <c r="R242" s="89"/>
      <c r="S242" s="89"/>
      <c r="T242" s="89"/>
      <c r="U242" s="156"/>
      <c r="V242" s="143"/>
      <c r="W242" s="143"/>
      <c r="X242" s="143"/>
      <c r="Y242" s="143"/>
      <c r="Z242" s="143"/>
      <c r="AA242" s="143"/>
    </row>
    <row r="243" spans="1:27" ht="18" customHeight="1" x14ac:dyDescent="0.2">
      <c r="A243" s="137" t="str">
        <f t="shared" si="103"/>
        <v/>
      </c>
      <c r="B243" s="138" t="str">
        <f>IF(D243=0,"",IF(D243&lt;&gt;"",Kataloge_Import!B242,""))</f>
        <v/>
      </c>
      <c r="C243" s="138" t="str">
        <f t="shared" si="101"/>
        <v/>
      </c>
      <c r="D243" s="157" t="str">
        <f>IFERROR(VLOOKUP(Kataloge_Import!A242,'Nachweis Miete_MNK'!$A$28:$AB$277,26,FALSE),"")</f>
        <v/>
      </c>
      <c r="E243" s="90"/>
      <c r="F243" s="90"/>
      <c r="G243" s="140"/>
      <c r="H243" s="140"/>
      <c r="I243" s="140"/>
      <c r="J243" s="144"/>
      <c r="K243" s="144"/>
      <c r="L243" s="139"/>
      <c r="M243" s="139"/>
      <c r="N243" s="146"/>
      <c r="O243" s="144" t="str">
        <f>IF(D243=0,"",IFERROR(VLOOKUP(Kataloge_Import!A242,'Nachweis Miete_MNK'!$A$28:$AB$277,7,FALSE),""))</f>
        <v/>
      </c>
      <c r="P243" s="139" t="str">
        <f>IF(D243=0,"",IFERROR(VLOOKUP(Kataloge_Import!A242,'Nachweis Miete_MNK'!$A$28:$AB$277,14,FALSE),""))</f>
        <v/>
      </c>
      <c r="Q243" s="148" t="str">
        <f>IF(D243=0,"",IFERROR(VLOOKUP(Kataloge_Import!A242,'Nachweis Miete_MNK'!$A$28:$AB$277,8,FALSE),""))</f>
        <v/>
      </c>
      <c r="R243" s="139" t="str">
        <f>IF(D243=0,"",IFERROR(VLOOKUP(Kataloge_Import!A242,'Nachweis Miete_MNK'!$A$28:$AB$277,27,FALSE),""))</f>
        <v/>
      </c>
      <c r="S243" s="139" t="str">
        <f>IF(D243=0,"",IFERROR(VLOOKUP(Kataloge_Import!A242,'Nachweis Miete_MNK'!$A$28:$AB$277,18,FALSE),""))</f>
        <v/>
      </c>
      <c r="T243" s="139" t="str">
        <f>IF(D243=0,"",IFERROR(VLOOKUP(Kataloge_Import!A242,'Nachweis Miete_MNK'!$A$28:$AB$277,20,FALSE),""))</f>
        <v/>
      </c>
      <c r="U243" s="157" t="str">
        <f>IF(D243=0,"",IFERROR(VLOOKUP(Kataloge_Import!A242,'Nachweis Miete_MNK'!$A$28:$AB$277,25,FALSE),""))</f>
        <v/>
      </c>
      <c r="V243" s="144" t="str">
        <f>IF(AND($B243&lt;&gt;"",HHJ=Kataloge!S$1),CONCATENATE($U243,"_","Mietneben- bzw. Betriebsausgaben"),"")</f>
        <v/>
      </c>
      <c r="W243" s="144" t="str">
        <f>IF(AND($B243&lt;&gt;"",HHJ=Kataloge!T$1),CONCATENATE($U243,"_","Mietneben- bzw. Betriebsausgaben"),"")</f>
        <v/>
      </c>
      <c r="X243" s="144" t="str">
        <f>IF(AND($B243&lt;&gt;"",HHJ=Kataloge!U$1),CONCATENATE($U243,"_","Mietneben- bzw. Betriebsausgaben"),"")</f>
        <v/>
      </c>
      <c r="Y243" s="144" t="str">
        <f>IF(AND($B243&lt;&gt;"",HHJ=Kataloge!V$1),CONCATENATE($U243,"_","Mietneben- bzw. Betriebsausgaben"),"")</f>
        <v/>
      </c>
      <c r="Z243" s="144" t="str">
        <f>IF(AND($B243&lt;&gt;"",HHJ=Kataloge!W$1),CONCATENATE($U243,"_","Mietneben- bzw. Betriebsausgaben"),"")</f>
        <v/>
      </c>
      <c r="AA243" s="144" t="str">
        <f>IF(AND($B243&lt;&gt;"",HHJ=Kataloge!X$1),CONCATENATE($U243,"_","Mietneben- bzw. Betriebsausgaben"),"")</f>
        <v/>
      </c>
    </row>
    <row r="244" spans="1:27" ht="18" customHeight="1" x14ac:dyDescent="0.2">
      <c r="A244" s="86" t="str">
        <f t="shared" si="103"/>
        <v/>
      </c>
      <c r="B244" s="87" t="str">
        <f>IF(D244=0,"",IF(D244&lt;&gt;"",Kataloge_Import!B243,""))</f>
        <v/>
      </c>
      <c r="C244" s="87" t="str">
        <f t="shared" si="101"/>
        <v/>
      </c>
      <c r="D244" s="156" t="str">
        <f>IFERROR(VLOOKUP(Kataloge_Import!A243,'Nachweis Miete_MNK'!$A$28:$AB$277,23,FALSE),"")</f>
        <v/>
      </c>
      <c r="E244" s="90"/>
      <c r="F244" s="90"/>
      <c r="G244" s="88" t="str">
        <f>IF(D244=0,"",IFERROR(VLOOKUP(Kataloge_Import!A243,'Nachweis Miete_MNK'!$A$28:$AB$277,2,FALSE),""))</f>
        <v/>
      </c>
      <c r="H244" s="88" t="str">
        <f>IF(D244=0,"",IFERROR(VLOOKUP(Kataloge_Import!A243,'Nachweis Miete_MNK'!$A$28:$AB$277,3,FALSE),""))</f>
        <v/>
      </c>
      <c r="I244" s="88" t="str">
        <f>IF(D244=0,"",IFERROR(VLOOKUP(Kataloge_Import!A243,'Nachweis Miete_MNK'!$A$28:$AB$277,4,FALSE),""))</f>
        <v/>
      </c>
      <c r="J244" s="143" t="str">
        <f>IF(D244=0,"",IFERROR(VLOOKUP(Kataloge_Import!A243,'Nachweis Miete_MNK'!$A$28:$AB$277,5,FALSE),""))</f>
        <v/>
      </c>
      <c r="K244" s="143" t="str">
        <f>IF(D244=0,"",IFERROR(VLOOKUP(Kataloge_Import!A243,'Nachweis Miete_MNK'!$A$28:$AB$277,6,FALSE),""))</f>
        <v/>
      </c>
      <c r="L244" s="89" t="str">
        <f>IF(D244=0,"",IFERROR(VLOOKUP(Kataloge_Import!A243,'Nachweis Miete_MNK'!$A$28:$AB$277,9,FALSE),""))</f>
        <v/>
      </c>
      <c r="M244" s="89" t="str">
        <f>IF(D244=0,"",IFERROR(VLOOKUP(Kataloge_Import!A243,'Nachweis Miete_MNK'!$A$28:$AB$277,28,FALSE),""))</f>
        <v/>
      </c>
      <c r="N244" s="145" t="str">
        <f t="shared" ref="N244" si="128">IF(D244=0,"",IF(D244&lt;&gt;"","unbar",""))</f>
        <v/>
      </c>
      <c r="O244" s="143"/>
      <c r="P244" s="89"/>
      <c r="Q244" s="147"/>
      <c r="R244" s="89"/>
      <c r="S244" s="89"/>
      <c r="T244" s="89"/>
      <c r="U244" s="156"/>
      <c r="V244" s="143"/>
      <c r="W244" s="143"/>
      <c r="X244" s="143"/>
      <c r="Y244" s="143"/>
      <c r="Z244" s="143"/>
      <c r="AA244" s="143"/>
    </row>
    <row r="245" spans="1:27" ht="18" customHeight="1" x14ac:dyDescent="0.2">
      <c r="A245" s="137" t="str">
        <f t="shared" si="103"/>
        <v/>
      </c>
      <c r="B245" s="138" t="str">
        <f>IF(D245=0,"",IF(D245&lt;&gt;"",Kataloge_Import!B244,""))</f>
        <v/>
      </c>
      <c r="C245" s="138" t="str">
        <f t="shared" si="101"/>
        <v/>
      </c>
      <c r="D245" s="157" t="str">
        <f>IFERROR(VLOOKUP(Kataloge_Import!A244,'Nachweis Miete_MNK'!$A$28:$AB$277,26,FALSE),"")</f>
        <v/>
      </c>
      <c r="E245" s="90"/>
      <c r="F245" s="90"/>
      <c r="G245" s="140"/>
      <c r="H245" s="140"/>
      <c r="I245" s="140"/>
      <c r="J245" s="144"/>
      <c r="K245" s="144"/>
      <c r="L245" s="139"/>
      <c r="M245" s="139"/>
      <c r="N245" s="146"/>
      <c r="O245" s="144" t="str">
        <f>IF(D245=0,"",IFERROR(VLOOKUP(Kataloge_Import!A244,'Nachweis Miete_MNK'!$A$28:$AB$277,7,FALSE),""))</f>
        <v/>
      </c>
      <c r="P245" s="139" t="str">
        <f>IF(D245=0,"",IFERROR(VLOOKUP(Kataloge_Import!A244,'Nachweis Miete_MNK'!$A$28:$AB$277,14,FALSE),""))</f>
        <v/>
      </c>
      <c r="Q245" s="148" t="str">
        <f>IF(D245=0,"",IFERROR(VLOOKUP(Kataloge_Import!A244,'Nachweis Miete_MNK'!$A$28:$AB$277,8,FALSE),""))</f>
        <v/>
      </c>
      <c r="R245" s="139" t="str">
        <f>IF(D245=0,"",IFERROR(VLOOKUP(Kataloge_Import!A244,'Nachweis Miete_MNK'!$A$28:$AB$277,27,FALSE),""))</f>
        <v/>
      </c>
      <c r="S245" s="139" t="str">
        <f>IF(D245=0,"",IFERROR(VLOOKUP(Kataloge_Import!A244,'Nachweis Miete_MNK'!$A$28:$AB$277,18,FALSE),""))</f>
        <v/>
      </c>
      <c r="T245" s="139" t="str">
        <f>IF(D245=0,"",IFERROR(VLOOKUP(Kataloge_Import!A244,'Nachweis Miete_MNK'!$A$28:$AB$277,20,FALSE),""))</f>
        <v/>
      </c>
      <c r="U245" s="157" t="str">
        <f>IF(D245=0,"",IFERROR(VLOOKUP(Kataloge_Import!A244,'Nachweis Miete_MNK'!$A$28:$AB$277,25,FALSE),""))</f>
        <v/>
      </c>
      <c r="V245" s="144" t="str">
        <f>IF(AND($B245&lt;&gt;"",HHJ=Kataloge!S$1),CONCATENATE($U245,"_","Mietneben- bzw. Betriebsausgaben"),"")</f>
        <v/>
      </c>
      <c r="W245" s="144" t="str">
        <f>IF(AND($B245&lt;&gt;"",HHJ=Kataloge!T$1),CONCATENATE($U245,"_","Mietneben- bzw. Betriebsausgaben"),"")</f>
        <v/>
      </c>
      <c r="X245" s="144" t="str">
        <f>IF(AND($B245&lt;&gt;"",HHJ=Kataloge!U$1),CONCATENATE($U245,"_","Mietneben- bzw. Betriebsausgaben"),"")</f>
        <v/>
      </c>
      <c r="Y245" s="144" t="str">
        <f>IF(AND($B245&lt;&gt;"",HHJ=Kataloge!V$1),CONCATENATE($U245,"_","Mietneben- bzw. Betriebsausgaben"),"")</f>
        <v/>
      </c>
      <c r="Z245" s="144" t="str">
        <f>IF(AND($B245&lt;&gt;"",HHJ=Kataloge!W$1),CONCATENATE($U245,"_","Mietneben- bzw. Betriebsausgaben"),"")</f>
        <v/>
      </c>
      <c r="AA245" s="144" t="str">
        <f>IF(AND($B245&lt;&gt;"",HHJ=Kataloge!X$1),CONCATENATE($U245,"_","Mietneben- bzw. Betriebsausgaben"),"")</f>
        <v/>
      </c>
    </row>
    <row r="246" spans="1:27" ht="18" customHeight="1" x14ac:dyDescent="0.2">
      <c r="A246" s="86" t="str">
        <f t="shared" si="103"/>
        <v/>
      </c>
      <c r="B246" s="87" t="str">
        <f>IF(D246=0,"",IF(D246&lt;&gt;"",Kataloge_Import!B245,""))</f>
        <v/>
      </c>
      <c r="C246" s="87" t="str">
        <f t="shared" si="101"/>
        <v/>
      </c>
      <c r="D246" s="156" t="str">
        <f>IFERROR(VLOOKUP(Kataloge_Import!A245,'Nachweis Miete_MNK'!$A$28:$AB$277,23,FALSE),"")</f>
        <v/>
      </c>
      <c r="E246" s="90"/>
      <c r="F246" s="90"/>
      <c r="G246" s="88" t="str">
        <f>IF(D246=0,"",IFERROR(VLOOKUP(Kataloge_Import!A245,'Nachweis Miete_MNK'!$A$28:$AB$277,2,FALSE),""))</f>
        <v/>
      </c>
      <c r="H246" s="88" t="str">
        <f>IF(D246=0,"",IFERROR(VLOOKUP(Kataloge_Import!A245,'Nachweis Miete_MNK'!$A$28:$AB$277,3,FALSE),""))</f>
        <v/>
      </c>
      <c r="I246" s="88" t="str">
        <f>IF(D246=0,"",IFERROR(VLOOKUP(Kataloge_Import!A245,'Nachweis Miete_MNK'!$A$28:$AB$277,4,FALSE),""))</f>
        <v/>
      </c>
      <c r="J246" s="143" t="str">
        <f>IF(D246=0,"",IFERROR(VLOOKUP(Kataloge_Import!A245,'Nachweis Miete_MNK'!$A$28:$AB$277,5,FALSE),""))</f>
        <v/>
      </c>
      <c r="K246" s="143" t="str">
        <f>IF(D246=0,"",IFERROR(VLOOKUP(Kataloge_Import!A245,'Nachweis Miete_MNK'!$A$28:$AB$277,6,FALSE),""))</f>
        <v/>
      </c>
      <c r="L246" s="89" t="str">
        <f>IF(D246=0,"",IFERROR(VLOOKUP(Kataloge_Import!A245,'Nachweis Miete_MNK'!$A$28:$AB$277,9,FALSE),""))</f>
        <v/>
      </c>
      <c r="M246" s="89" t="str">
        <f>IF(D246=0,"",IFERROR(VLOOKUP(Kataloge_Import!A245,'Nachweis Miete_MNK'!$A$28:$AB$277,28,FALSE),""))</f>
        <v/>
      </c>
      <c r="N246" s="145" t="str">
        <f t="shared" ref="N246" si="129">IF(D246=0,"",IF(D246&lt;&gt;"","unbar",""))</f>
        <v/>
      </c>
      <c r="O246" s="143"/>
      <c r="P246" s="89"/>
      <c r="Q246" s="147"/>
      <c r="R246" s="89"/>
      <c r="S246" s="89"/>
      <c r="T246" s="89"/>
      <c r="U246" s="156"/>
      <c r="V246" s="143"/>
      <c r="W246" s="143"/>
      <c r="X246" s="143"/>
      <c r="Y246" s="143"/>
      <c r="Z246" s="143"/>
      <c r="AA246" s="143"/>
    </row>
    <row r="247" spans="1:27" ht="18" customHeight="1" x14ac:dyDescent="0.2">
      <c r="A247" s="137" t="str">
        <f t="shared" si="103"/>
        <v/>
      </c>
      <c r="B247" s="138" t="str">
        <f>IF(D247=0,"",IF(D247&lt;&gt;"",Kataloge_Import!B246,""))</f>
        <v/>
      </c>
      <c r="C247" s="138" t="str">
        <f t="shared" si="101"/>
        <v/>
      </c>
      <c r="D247" s="157" t="str">
        <f>IFERROR(VLOOKUP(Kataloge_Import!A246,'Nachweis Miete_MNK'!$A$28:$AB$277,26,FALSE),"")</f>
        <v/>
      </c>
      <c r="E247" s="90"/>
      <c r="F247" s="90"/>
      <c r="G247" s="140"/>
      <c r="H247" s="140"/>
      <c r="I247" s="140"/>
      <c r="J247" s="144"/>
      <c r="K247" s="144"/>
      <c r="L247" s="139"/>
      <c r="M247" s="139"/>
      <c r="N247" s="146"/>
      <c r="O247" s="144" t="str">
        <f>IF(D247=0,"",IFERROR(VLOOKUP(Kataloge_Import!A246,'Nachweis Miete_MNK'!$A$28:$AB$277,7,FALSE),""))</f>
        <v/>
      </c>
      <c r="P247" s="139" t="str">
        <f>IF(D247=0,"",IFERROR(VLOOKUP(Kataloge_Import!A246,'Nachweis Miete_MNK'!$A$28:$AB$277,14,FALSE),""))</f>
        <v/>
      </c>
      <c r="Q247" s="148" t="str">
        <f>IF(D247=0,"",IFERROR(VLOOKUP(Kataloge_Import!A246,'Nachweis Miete_MNK'!$A$28:$AB$277,8,FALSE),""))</f>
        <v/>
      </c>
      <c r="R247" s="139" t="str">
        <f>IF(D247=0,"",IFERROR(VLOOKUP(Kataloge_Import!A246,'Nachweis Miete_MNK'!$A$28:$AB$277,27,FALSE),""))</f>
        <v/>
      </c>
      <c r="S247" s="139" t="str">
        <f>IF(D247=0,"",IFERROR(VLOOKUP(Kataloge_Import!A246,'Nachweis Miete_MNK'!$A$28:$AB$277,18,FALSE),""))</f>
        <v/>
      </c>
      <c r="T247" s="139" t="str">
        <f>IF(D247=0,"",IFERROR(VLOOKUP(Kataloge_Import!A246,'Nachweis Miete_MNK'!$A$28:$AB$277,20,FALSE),""))</f>
        <v/>
      </c>
      <c r="U247" s="157" t="str">
        <f>IF(D247=0,"",IFERROR(VLOOKUP(Kataloge_Import!A246,'Nachweis Miete_MNK'!$A$28:$AB$277,25,FALSE),""))</f>
        <v/>
      </c>
      <c r="V247" s="144" t="str">
        <f>IF(AND($B247&lt;&gt;"",HHJ=Kataloge!S$1),CONCATENATE($U247,"_","Mietneben- bzw. Betriebsausgaben"),"")</f>
        <v/>
      </c>
      <c r="W247" s="144" t="str">
        <f>IF(AND($B247&lt;&gt;"",HHJ=Kataloge!T$1),CONCATENATE($U247,"_","Mietneben- bzw. Betriebsausgaben"),"")</f>
        <v/>
      </c>
      <c r="X247" s="144" t="str">
        <f>IF(AND($B247&lt;&gt;"",HHJ=Kataloge!U$1),CONCATENATE($U247,"_","Mietneben- bzw. Betriebsausgaben"),"")</f>
        <v/>
      </c>
      <c r="Y247" s="144" t="str">
        <f>IF(AND($B247&lt;&gt;"",HHJ=Kataloge!V$1),CONCATENATE($U247,"_","Mietneben- bzw. Betriebsausgaben"),"")</f>
        <v/>
      </c>
      <c r="Z247" s="144" t="str">
        <f>IF(AND($B247&lt;&gt;"",HHJ=Kataloge!W$1),CONCATENATE($U247,"_","Mietneben- bzw. Betriebsausgaben"),"")</f>
        <v/>
      </c>
      <c r="AA247" s="144" t="str">
        <f>IF(AND($B247&lt;&gt;"",HHJ=Kataloge!X$1),CONCATENATE($U247,"_","Mietneben- bzw. Betriebsausgaben"),"")</f>
        <v/>
      </c>
    </row>
    <row r="248" spans="1:27" ht="18" customHeight="1" x14ac:dyDescent="0.2">
      <c r="A248" s="86" t="str">
        <f t="shared" si="103"/>
        <v/>
      </c>
      <c r="B248" s="87" t="str">
        <f>IF(D248=0,"",IF(D248&lt;&gt;"",Kataloge_Import!B247,""))</f>
        <v/>
      </c>
      <c r="C248" s="87" t="str">
        <f t="shared" si="101"/>
        <v/>
      </c>
      <c r="D248" s="156" t="str">
        <f>IFERROR(VLOOKUP(Kataloge_Import!A247,'Nachweis Miete_MNK'!$A$28:$AB$277,23,FALSE),"")</f>
        <v/>
      </c>
      <c r="E248" s="90"/>
      <c r="F248" s="90"/>
      <c r="G248" s="88" t="str">
        <f>IF(D248=0,"",IFERROR(VLOOKUP(Kataloge_Import!A247,'Nachweis Miete_MNK'!$A$28:$AB$277,2,FALSE),""))</f>
        <v/>
      </c>
      <c r="H248" s="88" t="str">
        <f>IF(D248=0,"",IFERROR(VLOOKUP(Kataloge_Import!A247,'Nachweis Miete_MNK'!$A$28:$AB$277,3,FALSE),""))</f>
        <v/>
      </c>
      <c r="I248" s="88" t="str">
        <f>IF(D248=0,"",IFERROR(VLOOKUP(Kataloge_Import!A247,'Nachweis Miete_MNK'!$A$28:$AB$277,4,FALSE),""))</f>
        <v/>
      </c>
      <c r="J248" s="143" t="str">
        <f>IF(D248=0,"",IFERROR(VLOOKUP(Kataloge_Import!A247,'Nachweis Miete_MNK'!$A$28:$AB$277,5,FALSE),""))</f>
        <v/>
      </c>
      <c r="K248" s="143" t="str">
        <f>IF(D248=0,"",IFERROR(VLOOKUP(Kataloge_Import!A247,'Nachweis Miete_MNK'!$A$28:$AB$277,6,FALSE),""))</f>
        <v/>
      </c>
      <c r="L248" s="89" t="str">
        <f>IF(D248=0,"",IFERROR(VLOOKUP(Kataloge_Import!A247,'Nachweis Miete_MNK'!$A$28:$AB$277,9,FALSE),""))</f>
        <v/>
      </c>
      <c r="M248" s="89" t="str">
        <f>IF(D248=0,"",IFERROR(VLOOKUP(Kataloge_Import!A247,'Nachweis Miete_MNK'!$A$28:$AB$277,28,FALSE),""))</f>
        <v/>
      </c>
      <c r="N248" s="145" t="str">
        <f t="shared" ref="N248" si="130">IF(D248=0,"",IF(D248&lt;&gt;"","unbar",""))</f>
        <v/>
      </c>
      <c r="O248" s="143"/>
      <c r="P248" s="89"/>
      <c r="Q248" s="147"/>
      <c r="R248" s="89"/>
      <c r="S248" s="89"/>
      <c r="T248" s="89"/>
      <c r="U248" s="156"/>
      <c r="V248" s="143"/>
      <c r="W248" s="143"/>
      <c r="X248" s="143"/>
      <c r="Y248" s="143"/>
      <c r="Z248" s="143"/>
      <c r="AA248" s="143"/>
    </row>
    <row r="249" spans="1:27" ht="18" customHeight="1" x14ac:dyDescent="0.2">
      <c r="A249" s="137" t="str">
        <f t="shared" si="103"/>
        <v/>
      </c>
      <c r="B249" s="138" t="str">
        <f>IF(D249=0,"",IF(D249&lt;&gt;"",Kataloge_Import!B248,""))</f>
        <v/>
      </c>
      <c r="C249" s="138" t="str">
        <f t="shared" si="101"/>
        <v/>
      </c>
      <c r="D249" s="157" t="str">
        <f>IFERROR(VLOOKUP(Kataloge_Import!A248,'Nachweis Miete_MNK'!$A$28:$AB$277,26,FALSE),"")</f>
        <v/>
      </c>
      <c r="E249" s="90"/>
      <c r="F249" s="90"/>
      <c r="G249" s="140"/>
      <c r="H249" s="140"/>
      <c r="I249" s="140"/>
      <c r="J249" s="144"/>
      <c r="K249" s="144"/>
      <c r="L249" s="139"/>
      <c r="M249" s="139"/>
      <c r="N249" s="146"/>
      <c r="O249" s="144" t="str">
        <f>IF(D249=0,"",IFERROR(VLOOKUP(Kataloge_Import!A248,'Nachweis Miete_MNK'!$A$28:$AB$277,7,FALSE),""))</f>
        <v/>
      </c>
      <c r="P249" s="139" t="str">
        <f>IF(D249=0,"",IFERROR(VLOOKUP(Kataloge_Import!A248,'Nachweis Miete_MNK'!$A$28:$AB$277,14,FALSE),""))</f>
        <v/>
      </c>
      <c r="Q249" s="148" t="str">
        <f>IF(D249=0,"",IFERROR(VLOOKUP(Kataloge_Import!A248,'Nachweis Miete_MNK'!$A$28:$AB$277,8,FALSE),""))</f>
        <v/>
      </c>
      <c r="R249" s="139" t="str">
        <f>IF(D249=0,"",IFERROR(VLOOKUP(Kataloge_Import!A248,'Nachweis Miete_MNK'!$A$28:$AB$277,27,FALSE),""))</f>
        <v/>
      </c>
      <c r="S249" s="139" t="str">
        <f>IF(D249=0,"",IFERROR(VLOOKUP(Kataloge_Import!A248,'Nachweis Miete_MNK'!$A$28:$AB$277,18,FALSE),""))</f>
        <v/>
      </c>
      <c r="T249" s="139" t="str">
        <f>IF(D249=0,"",IFERROR(VLOOKUP(Kataloge_Import!A248,'Nachweis Miete_MNK'!$A$28:$AB$277,20,FALSE),""))</f>
        <v/>
      </c>
      <c r="U249" s="157" t="str">
        <f>IF(D249=0,"",IFERROR(VLOOKUP(Kataloge_Import!A248,'Nachweis Miete_MNK'!$A$28:$AB$277,25,FALSE),""))</f>
        <v/>
      </c>
      <c r="V249" s="144" t="str">
        <f>IF(AND($B249&lt;&gt;"",HHJ=Kataloge!S$1),CONCATENATE($U249,"_","Mietneben- bzw. Betriebsausgaben"),"")</f>
        <v/>
      </c>
      <c r="W249" s="144" t="str">
        <f>IF(AND($B249&lt;&gt;"",HHJ=Kataloge!T$1),CONCATENATE($U249,"_","Mietneben- bzw. Betriebsausgaben"),"")</f>
        <v/>
      </c>
      <c r="X249" s="144" t="str">
        <f>IF(AND($B249&lt;&gt;"",HHJ=Kataloge!U$1),CONCATENATE($U249,"_","Mietneben- bzw. Betriebsausgaben"),"")</f>
        <v/>
      </c>
      <c r="Y249" s="144" t="str">
        <f>IF(AND($B249&lt;&gt;"",HHJ=Kataloge!V$1),CONCATENATE($U249,"_","Mietneben- bzw. Betriebsausgaben"),"")</f>
        <v/>
      </c>
      <c r="Z249" s="144" t="str">
        <f>IF(AND($B249&lt;&gt;"",HHJ=Kataloge!W$1),CONCATENATE($U249,"_","Mietneben- bzw. Betriebsausgaben"),"")</f>
        <v/>
      </c>
      <c r="AA249" s="144" t="str">
        <f>IF(AND($B249&lt;&gt;"",HHJ=Kataloge!X$1),CONCATENATE($U249,"_","Mietneben- bzw. Betriebsausgaben"),"")</f>
        <v/>
      </c>
    </row>
    <row r="250" spans="1:27" ht="18" customHeight="1" x14ac:dyDescent="0.2">
      <c r="A250" s="86" t="str">
        <f t="shared" si="103"/>
        <v/>
      </c>
      <c r="B250" s="87" t="str">
        <f>IF(D250=0,"",IF(D250&lt;&gt;"",Kataloge_Import!B249,""))</f>
        <v/>
      </c>
      <c r="C250" s="87" t="str">
        <f t="shared" si="101"/>
        <v/>
      </c>
      <c r="D250" s="156" t="str">
        <f>IFERROR(VLOOKUP(Kataloge_Import!A249,'Nachweis Miete_MNK'!$A$28:$AB$277,23,FALSE),"")</f>
        <v/>
      </c>
      <c r="E250" s="90"/>
      <c r="F250" s="90"/>
      <c r="G250" s="88" t="str">
        <f>IF(D250=0,"",IFERROR(VLOOKUP(Kataloge_Import!A249,'Nachweis Miete_MNK'!$A$28:$AB$277,2,FALSE),""))</f>
        <v/>
      </c>
      <c r="H250" s="88" t="str">
        <f>IF(D250=0,"",IFERROR(VLOOKUP(Kataloge_Import!A249,'Nachweis Miete_MNK'!$A$28:$AB$277,3,FALSE),""))</f>
        <v/>
      </c>
      <c r="I250" s="88" t="str">
        <f>IF(D250=0,"",IFERROR(VLOOKUP(Kataloge_Import!A249,'Nachweis Miete_MNK'!$A$28:$AB$277,4,FALSE),""))</f>
        <v/>
      </c>
      <c r="J250" s="143" t="str">
        <f>IF(D250=0,"",IFERROR(VLOOKUP(Kataloge_Import!A249,'Nachweis Miete_MNK'!$A$28:$AB$277,5,FALSE),""))</f>
        <v/>
      </c>
      <c r="K250" s="143" t="str">
        <f>IF(D250=0,"",IFERROR(VLOOKUP(Kataloge_Import!A249,'Nachweis Miete_MNK'!$A$28:$AB$277,6,FALSE),""))</f>
        <v/>
      </c>
      <c r="L250" s="89" t="str">
        <f>IF(D250=0,"",IFERROR(VLOOKUP(Kataloge_Import!A249,'Nachweis Miete_MNK'!$A$28:$AB$277,9,FALSE),""))</f>
        <v/>
      </c>
      <c r="M250" s="89" t="str">
        <f>IF(D250=0,"",IFERROR(VLOOKUP(Kataloge_Import!A249,'Nachweis Miete_MNK'!$A$28:$AB$277,28,FALSE),""))</f>
        <v/>
      </c>
      <c r="N250" s="145" t="str">
        <f t="shared" ref="N250" si="131">IF(D250=0,"",IF(D250&lt;&gt;"","unbar",""))</f>
        <v/>
      </c>
      <c r="O250" s="143"/>
      <c r="P250" s="89"/>
      <c r="Q250" s="147"/>
      <c r="R250" s="89"/>
      <c r="S250" s="89"/>
      <c r="T250" s="89"/>
      <c r="U250" s="156"/>
      <c r="V250" s="143"/>
      <c r="W250" s="143"/>
      <c r="X250" s="143"/>
      <c r="Y250" s="143"/>
      <c r="Z250" s="143"/>
      <c r="AA250" s="143"/>
    </row>
    <row r="251" spans="1:27" ht="18" customHeight="1" x14ac:dyDescent="0.2">
      <c r="A251" s="137" t="str">
        <f t="shared" si="103"/>
        <v/>
      </c>
      <c r="B251" s="138" t="str">
        <f>IF(D251=0,"",IF(D251&lt;&gt;"",Kataloge_Import!B250,""))</f>
        <v/>
      </c>
      <c r="C251" s="138" t="str">
        <f t="shared" si="101"/>
        <v/>
      </c>
      <c r="D251" s="157" t="str">
        <f>IFERROR(VLOOKUP(Kataloge_Import!A250,'Nachweis Miete_MNK'!$A$28:$AB$277,26,FALSE),"")</f>
        <v/>
      </c>
      <c r="E251" s="90"/>
      <c r="F251" s="90"/>
      <c r="G251" s="140"/>
      <c r="H251" s="140"/>
      <c r="I251" s="140"/>
      <c r="J251" s="144"/>
      <c r="K251" s="144"/>
      <c r="L251" s="139"/>
      <c r="M251" s="139"/>
      <c r="N251" s="146"/>
      <c r="O251" s="144" t="str">
        <f>IF(D251=0,"",IFERROR(VLOOKUP(Kataloge_Import!A250,'Nachweis Miete_MNK'!$A$28:$AB$277,7,FALSE),""))</f>
        <v/>
      </c>
      <c r="P251" s="139" t="str">
        <f>IF(D251=0,"",IFERROR(VLOOKUP(Kataloge_Import!A250,'Nachweis Miete_MNK'!$A$28:$AB$277,14,FALSE),""))</f>
        <v/>
      </c>
      <c r="Q251" s="148" t="str">
        <f>IF(D251=0,"",IFERROR(VLOOKUP(Kataloge_Import!A250,'Nachweis Miete_MNK'!$A$28:$AB$277,8,FALSE),""))</f>
        <v/>
      </c>
      <c r="R251" s="139" t="str">
        <f>IF(D251=0,"",IFERROR(VLOOKUP(Kataloge_Import!A250,'Nachweis Miete_MNK'!$A$28:$AB$277,27,FALSE),""))</f>
        <v/>
      </c>
      <c r="S251" s="139" t="str">
        <f>IF(D251=0,"",IFERROR(VLOOKUP(Kataloge_Import!A250,'Nachweis Miete_MNK'!$A$28:$AB$277,18,FALSE),""))</f>
        <v/>
      </c>
      <c r="T251" s="139" t="str">
        <f>IF(D251=0,"",IFERROR(VLOOKUP(Kataloge_Import!A250,'Nachweis Miete_MNK'!$A$28:$AB$277,20,FALSE),""))</f>
        <v/>
      </c>
      <c r="U251" s="157" t="str">
        <f>IF(D251=0,"",IFERROR(VLOOKUP(Kataloge_Import!A250,'Nachweis Miete_MNK'!$A$28:$AB$277,25,FALSE),""))</f>
        <v/>
      </c>
      <c r="V251" s="144" t="str">
        <f>IF(AND($B251&lt;&gt;"",HHJ=Kataloge!S$1),CONCATENATE($U251,"_","Mietneben- bzw. Betriebsausgaben"),"")</f>
        <v/>
      </c>
      <c r="W251" s="144" t="str">
        <f>IF(AND($B251&lt;&gt;"",HHJ=Kataloge!T$1),CONCATENATE($U251,"_","Mietneben- bzw. Betriebsausgaben"),"")</f>
        <v/>
      </c>
      <c r="X251" s="144" t="str">
        <f>IF(AND($B251&lt;&gt;"",HHJ=Kataloge!U$1),CONCATENATE($U251,"_","Mietneben- bzw. Betriebsausgaben"),"")</f>
        <v/>
      </c>
      <c r="Y251" s="144" t="str">
        <f>IF(AND($B251&lt;&gt;"",HHJ=Kataloge!V$1),CONCATENATE($U251,"_","Mietneben- bzw. Betriebsausgaben"),"")</f>
        <v/>
      </c>
      <c r="Z251" s="144" t="str">
        <f>IF(AND($B251&lt;&gt;"",HHJ=Kataloge!W$1),CONCATENATE($U251,"_","Mietneben- bzw. Betriebsausgaben"),"")</f>
        <v/>
      </c>
      <c r="AA251" s="144" t="str">
        <f>IF(AND($B251&lt;&gt;"",HHJ=Kataloge!X$1),CONCATENATE($U251,"_","Mietneben- bzw. Betriebsausgaben"),"")</f>
        <v/>
      </c>
    </row>
    <row r="252" spans="1:27" s="85" customFormat="1" ht="18" customHeight="1" x14ac:dyDescent="0.2">
      <c r="A252" s="86" t="str">
        <f t="shared" si="103"/>
        <v/>
      </c>
      <c r="B252" s="87" t="str">
        <f>IF(D252=0,"",IF(D252&lt;&gt;"",Kataloge_Import!B251,""))</f>
        <v/>
      </c>
      <c r="C252" s="87" t="str">
        <f t="shared" si="101"/>
        <v/>
      </c>
      <c r="D252" s="156" t="str">
        <f>IFERROR(VLOOKUP(Kataloge_Import!A251,'Nachweis Miete_MNK'!$A$28:$AB$277,23,FALSE),"")</f>
        <v/>
      </c>
      <c r="E252" s="90"/>
      <c r="F252" s="90"/>
      <c r="G252" s="88" t="str">
        <f>IF(D252=0,"",IFERROR(VLOOKUP(Kataloge_Import!A251,'Nachweis Miete_MNK'!$A$28:$AB$277,2,FALSE),""))</f>
        <v/>
      </c>
      <c r="H252" s="88" t="str">
        <f>IF(D252=0,"",IFERROR(VLOOKUP(Kataloge_Import!A251,'Nachweis Miete_MNK'!$A$28:$AB$277,3,FALSE),""))</f>
        <v/>
      </c>
      <c r="I252" s="88" t="str">
        <f>IF(D252=0,"",IFERROR(VLOOKUP(Kataloge_Import!A251,'Nachweis Miete_MNK'!$A$28:$AB$277,4,FALSE),""))</f>
        <v/>
      </c>
      <c r="J252" s="143" t="str">
        <f>IF(D252=0,"",IFERROR(VLOOKUP(Kataloge_Import!A251,'Nachweis Miete_MNK'!$A$28:$AB$277,5,FALSE),""))</f>
        <v/>
      </c>
      <c r="K252" s="143" t="str">
        <f>IF(D252=0,"",IFERROR(VLOOKUP(Kataloge_Import!A251,'Nachweis Miete_MNK'!$A$28:$AB$277,6,FALSE),""))</f>
        <v/>
      </c>
      <c r="L252" s="89" t="str">
        <f>IF(D252=0,"",IFERROR(VLOOKUP(Kataloge_Import!A251,'Nachweis Miete_MNK'!$A$28:$AB$277,9,FALSE),""))</f>
        <v/>
      </c>
      <c r="M252" s="89" t="str">
        <f>IF(D252=0,"",IFERROR(VLOOKUP(Kataloge_Import!A251,'Nachweis Miete_MNK'!$A$28:$AB$277,28,FALSE),""))</f>
        <v/>
      </c>
      <c r="N252" s="145" t="str">
        <f t="shared" ref="N252" si="132">IF(D252=0,"",IF(D252&lt;&gt;"","unbar",""))</f>
        <v/>
      </c>
      <c r="O252" s="143"/>
      <c r="P252" s="89"/>
      <c r="Q252" s="147"/>
      <c r="R252" s="89"/>
      <c r="S252" s="89"/>
      <c r="T252" s="89"/>
      <c r="U252" s="156"/>
      <c r="V252" s="143"/>
      <c r="W252" s="143"/>
      <c r="X252" s="143"/>
      <c r="Y252" s="143"/>
      <c r="Z252" s="143"/>
      <c r="AA252" s="143"/>
    </row>
    <row r="253" spans="1:27" s="85" customFormat="1" ht="18" customHeight="1" x14ac:dyDescent="0.2">
      <c r="A253" s="137" t="str">
        <f t="shared" si="103"/>
        <v/>
      </c>
      <c r="B253" s="138" t="str">
        <f>IF(D253=0,"",IF(D253&lt;&gt;"",Kataloge_Import!B252,""))</f>
        <v/>
      </c>
      <c r="C253" s="138" t="str">
        <f t="shared" si="101"/>
        <v/>
      </c>
      <c r="D253" s="157" t="str">
        <f>IFERROR(VLOOKUP(Kataloge_Import!A252,'Nachweis Miete_MNK'!$A$28:$AB$277,26,FALSE),"")</f>
        <v/>
      </c>
      <c r="E253" s="90"/>
      <c r="F253" s="90"/>
      <c r="G253" s="140"/>
      <c r="H253" s="140"/>
      <c r="I253" s="140"/>
      <c r="J253" s="144"/>
      <c r="K253" s="144"/>
      <c r="L253" s="139"/>
      <c r="M253" s="139"/>
      <c r="N253" s="146"/>
      <c r="O253" s="144" t="str">
        <f>IF(D253=0,"",IFERROR(VLOOKUP(Kataloge_Import!A252,'Nachweis Miete_MNK'!$A$28:$AB$277,7,FALSE),""))</f>
        <v/>
      </c>
      <c r="P253" s="139" t="str">
        <f>IF(D253=0,"",IFERROR(VLOOKUP(Kataloge_Import!A252,'Nachweis Miete_MNK'!$A$28:$AB$277,14,FALSE),""))</f>
        <v/>
      </c>
      <c r="Q253" s="148" t="str">
        <f>IF(D253=0,"",IFERROR(VLOOKUP(Kataloge_Import!A252,'Nachweis Miete_MNK'!$A$28:$AB$277,8,FALSE),""))</f>
        <v/>
      </c>
      <c r="R253" s="139" t="str">
        <f>IF(D253=0,"",IFERROR(VLOOKUP(Kataloge_Import!A252,'Nachweis Miete_MNK'!$A$28:$AB$277,27,FALSE),""))</f>
        <v/>
      </c>
      <c r="S253" s="139" t="str">
        <f>IF(D253=0,"",IFERROR(VLOOKUP(Kataloge_Import!A252,'Nachweis Miete_MNK'!$A$28:$AB$277,18,FALSE),""))</f>
        <v/>
      </c>
      <c r="T253" s="139" t="str">
        <f>IF(D253=0,"",IFERROR(VLOOKUP(Kataloge_Import!A252,'Nachweis Miete_MNK'!$A$28:$AB$277,20,FALSE),""))</f>
        <v/>
      </c>
      <c r="U253" s="157" t="str">
        <f>IF(D253=0,"",IFERROR(VLOOKUP(Kataloge_Import!A252,'Nachweis Miete_MNK'!$A$28:$AB$277,25,FALSE),""))</f>
        <v/>
      </c>
      <c r="V253" s="144" t="str">
        <f>IF(AND($B253&lt;&gt;"",HHJ=Kataloge!S$1),CONCATENATE($U253,"_","Mietneben- bzw. Betriebsausgaben"),"")</f>
        <v/>
      </c>
      <c r="W253" s="144" t="str">
        <f>IF(AND($B253&lt;&gt;"",HHJ=Kataloge!T$1),CONCATENATE($U253,"_","Mietneben- bzw. Betriebsausgaben"),"")</f>
        <v/>
      </c>
      <c r="X253" s="144" t="str">
        <f>IF(AND($B253&lt;&gt;"",HHJ=Kataloge!U$1),CONCATENATE($U253,"_","Mietneben- bzw. Betriebsausgaben"),"")</f>
        <v/>
      </c>
      <c r="Y253" s="144" t="str">
        <f>IF(AND($B253&lt;&gt;"",HHJ=Kataloge!V$1),CONCATENATE($U253,"_","Mietneben- bzw. Betriebsausgaben"),"")</f>
        <v/>
      </c>
      <c r="Z253" s="144" t="str">
        <f>IF(AND($B253&lt;&gt;"",HHJ=Kataloge!W$1),CONCATENATE($U253,"_","Mietneben- bzw. Betriebsausgaben"),"")</f>
        <v/>
      </c>
      <c r="AA253" s="144" t="str">
        <f>IF(AND($B253&lt;&gt;"",HHJ=Kataloge!X$1),CONCATENATE($U253,"_","Mietneben- bzw. Betriebsausgaben"),"")</f>
        <v/>
      </c>
    </row>
    <row r="254" spans="1:27" ht="18" customHeight="1" x14ac:dyDescent="0.2">
      <c r="A254" s="86" t="str">
        <f t="shared" si="103"/>
        <v/>
      </c>
      <c r="B254" s="87" t="str">
        <f>IF(D254=0,"",IF(D254&lt;&gt;"",Kataloge_Import!B253,""))</f>
        <v/>
      </c>
      <c r="C254" s="87" t="str">
        <f t="shared" si="101"/>
        <v/>
      </c>
      <c r="D254" s="156" t="str">
        <f>IFERROR(VLOOKUP(Kataloge_Import!A253,'Nachweis Miete_MNK'!$A$28:$AB$277,23,FALSE),"")</f>
        <v/>
      </c>
      <c r="E254" s="90"/>
      <c r="F254" s="90"/>
      <c r="G254" s="88" t="str">
        <f>IF(D254=0,"",IFERROR(VLOOKUP(Kataloge_Import!A253,'Nachweis Miete_MNK'!$A$28:$AB$277,2,FALSE),""))</f>
        <v/>
      </c>
      <c r="H254" s="88" t="str">
        <f>IF(D254=0,"",IFERROR(VLOOKUP(Kataloge_Import!A253,'Nachweis Miete_MNK'!$A$28:$AB$277,3,FALSE),""))</f>
        <v/>
      </c>
      <c r="I254" s="88" t="str">
        <f>IF(D254=0,"",IFERROR(VLOOKUP(Kataloge_Import!A253,'Nachweis Miete_MNK'!$A$28:$AB$277,4,FALSE),""))</f>
        <v/>
      </c>
      <c r="J254" s="143" t="str">
        <f>IF(D254=0,"",IFERROR(VLOOKUP(Kataloge_Import!A253,'Nachweis Miete_MNK'!$A$28:$AB$277,5,FALSE),""))</f>
        <v/>
      </c>
      <c r="K254" s="143" t="str">
        <f>IF(D254=0,"",IFERROR(VLOOKUP(Kataloge_Import!A253,'Nachweis Miete_MNK'!$A$28:$AB$277,6,FALSE),""))</f>
        <v/>
      </c>
      <c r="L254" s="89" t="str">
        <f>IF(D254=0,"",IFERROR(VLOOKUP(Kataloge_Import!A253,'Nachweis Miete_MNK'!$A$28:$AB$277,9,FALSE),""))</f>
        <v/>
      </c>
      <c r="M254" s="89" t="str">
        <f>IF(D254=0,"",IFERROR(VLOOKUP(Kataloge_Import!A253,'Nachweis Miete_MNK'!$A$28:$AB$277,28,FALSE),""))</f>
        <v/>
      </c>
      <c r="N254" s="145" t="str">
        <f t="shared" ref="N254" si="133">IF(D254=0,"",IF(D254&lt;&gt;"","unbar",""))</f>
        <v/>
      </c>
      <c r="O254" s="143"/>
      <c r="P254" s="89"/>
      <c r="Q254" s="147"/>
      <c r="R254" s="89"/>
      <c r="S254" s="89"/>
      <c r="T254" s="89"/>
      <c r="U254" s="156"/>
      <c r="V254" s="143"/>
      <c r="W254" s="143"/>
      <c r="X254" s="143"/>
      <c r="Y254" s="143"/>
      <c r="Z254" s="143"/>
      <c r="AA254" s="143"/>
    </row>
    <row r="255" spans="1:27" ht="18" customHeight="1" x14ac:dyDescent="0.2">
      <c r="A255" s="137" t="str">
        <f t="shared" si="103"/>
        <v/>
      </c>
      <c r="B255" s="138" t="str">
        <f>IF(D255=0,"",IF(D255&lt;&gt;"",Kataloge_Import!B254,""))</f>
        <v/>
      </c>
      <c r="C255" s="138" t="str">
        <f t="shared" si="101"/>
        <v/>
      </c>
      <c r="D255" s="157" t="str">
        <f>IFERROR(VLOOKUP(Kataloge_Import!A254,'Nachweis Miete_MNK'!$A$28:$AB$277,26,FALSE),"")</f>
        <v/>
      </c>
      <c r="E255" s="90"/>
      <c r="F255" s="90"/>
      <c r="G255" s="140"/>
      <c r="H255" s="140"/>
      <c r="I255" s="140"/>
      <c r="J255" s="144"/>
      <c r="K255" s="144"/>
      <c r="L255" s="139"/>
      <c r="M255" s="139"/>
      <c r="N255" s="146"/>
      <c r="O255" s="144" t="str">
        <f>IF(D255=0,"",IFERROR(VLOOKUP(Kataloge_Import!A254,'Nachweis Miete_MNK'!$A$28:$AB$277,7,FALSE),""))</f>
        <v/>
      </c>
      <c r="P255" s="139" t="str">
        <f>IF(D255=0,"",IFERROR(VLOOKUP(Kataloge_Import!A254,'Nachweis Miete_MNK'!$A$28:$AB$277,14,FALSE),""))</f>
        <v/>
      </c>
      <c r="Q255" s="148" t="str">
        <f>IF(D255=0,"",IFERROR(VLOOKUP(Kataloge_Import!A254,'Nachweis Miete_MNK'!$A$28:$AB$277,8,FALSE),""))</f>
        <v/>
      </c>
      <c r="R255" s="139" t="str">
        <f>IF(D255=0,"",IFERROR(VLOOKUP(Kataloge_Import!A254,'Nachweis Miete_MNK'!$A$28:$AB$277,27,FALSE),""))</f>
        <v/>
      </c>
      <c r="S255" s="139" t="str">
        <f>IF(D255=0,"",IFERROR(VLOOKUP(Kataloge_Import!A254,'Nachweis Miete_MNK'!$A$28:$AB$277,18,FALSE),""))</f>
        <v/>
      </c>
      <c r="T255" s="139" t="str">
        <f>IF(D255=0,"",IFERROR(VLOOKUP(Kataloge_Import!A254,'Nachweis Miete_MNK'!$A$28:$AB$277,20,FALSE),""))</f>
        <v/>
      </c>
      <c r="U255" s="157" t="str">
        <f>IF(D255=0,"",IFERROR(VLOOKUP(Kataloge_Import!A254,'Nachweis Miete_MNK'!$A$28:$AB$277,25,FALSE),""))</f>
        <v/>
      </c>
      <c r="V255" s="144" t="str">
        <f>IF(AND($B255&lt;&gt;"",HHJ=Kataloge!S$1),CONCATENATE($U255,"_","Mietneben- bzw. Betriebsausgaben"),"")</f>
        <v/>
      </c>
      <c r="W255" s="144" t="str">
        <f>IF(AND($B255&lt;&gt;"",HHJ=Kataloge!T$1),CONCATENATE($U255,"_","Mietneben- bzw. Betriebsausgaben"),"")</f>
        <v/>
      </c>
      <c r="X255" s="144" t="str">
        <f>IF(AND($B255&lt;&gt;"",HHJ=Kataloge!U$1),CONCATENATE($U255,"_","Mietneben- bzw. Betriebsausgaben"),"")</f>
        <v/>
      </c>
      <c r="Y255" s="144" t="str">
        <f>IF(AND($B255&lt;&gt;"",HHJ=Kataloge!V$1),CONCATENATE($U255,"_","Mietneben- bzw. Betriebsausgaben"),"")</f>
        <v/>
      </c>
      <c r="Z255" s="144" t="str">
        <f>IF(AND($B255&lt;&gt;"",HHJ=Kataloge!W$1),CONCATENATE($U255,"_","Mietneben- bzw. Betriebsausgaben"),"")</f>
        <v/>
      </c>
      <c r="AA255" s="144" t="str">
        <f>IF(AND($B255&lt;&gt;"",HHJ=Kataloge!X$1),CONCATENATE($U255,"_","Mietneben- bzw. Betriebsausgaben"),"")</f>
        <v/>
      </c>
    </row>
    <row r="256" spans="1:27" ht="18" customHeight="1" x14ac:dyDescent="0.2">
      <c r="A256" s="86" t="str">
        <f t="shared" si="103"/>
        <v/>
      </c>
      <c r="B256" s="87" t="str">
        <f>IF(D256=0,"",IF(D256&lt;&gt;"",Kataloge_Import!B255,""))</f>
        <v/>
      </c>
      <c r="C256" s="87" t="str">
        <f t="shared" si="101"/>
        <v/>
      </c>
      <c r="D256" s="156" t="str">
        <f>IFERROR(VLOOKUP(Kataloge_Import!A255,'Nachweis Miete_MNK'!$A$28:$AB$277,23,FALSE),"")</f>
        <v/>
      </c>
      <c r="E256" s="90"/>
      <c r="F256" s="90"/>
      <c r="G256" s="88" t="str">
        <f>IF(D256=0,"",IFERROR(VLOOKUP(Kataloge_Import!A255,'Nachweis Miete_MNK'!$A$28:$AB$277,2,FALSE),""))</f>
        <v/>
      </c>
      <c r="H256" s="88" t="str">
        <f>IF(D256=0,"",IFERROR(VLOOKUP(Kataloge_Import!A255,'Nachweis Miete_MNK'!$A$28:$AB$277,3,FALSE),""))</f>
        <v/>
      </c>
      <c r="I256" s="88" t="str">
        <f>IF(D256=0,"",IFERROR(VLOOKUP(Kataloge_Import!A255,'Nachweis Miete_MNK'!$A$28:$AB$277,4,FALSE),""))</f>
        <v/>
      </c>
      <c r="J256" s="143" t="str">
        <f>IF(D256=0,"",IFERROR(VLOOKUP(Kataloge_Import!A255,'Nachweis Miete_MNK'!$A$28:$AB$277,5,FALSE),""))</f>
        <v/>
      </c>
      <c r="K256" s="143" t="str">
        <f>IF(D256=0,"",IFERROR(VLOOKUP(Kataloge_Import!A255,'Nachweis Miete_MNK'!$A$28:$AB$277,6,FALSE),""))</f>
        <v/>
      </c>
      <c r="L256" s="89" t="str">
        <f>IF(D256=0,"",IFERROR(VLOOKUP(Kataloge_Import!A255,'Nachweis Miete_MNK'!$A$28:$AB$277,9,FALSE),""))</f>
        <v/>
      </c>
      <c r="M256" s="89" t="str">
        <f>IF(D256=0,"",IFERROR(VLOOKUP(Kataloge_Import!A255,'Nachweis Miete_MNK'!$A$28:$AB$277,28,FALSE),""))</f>
        <v/>
      </c>
      <c r="N256" s="145" t="str">
        <f t="shared" ref="N256" si="134">IF(D256=0,"",IF(D256&lt;&gt;"","unbar",""))</f>
        <v/>
      </c>
      <c r="O256" s="143"/>
      <c r="P256" s="89"/>
      <c r="Q256" s="147"/>
      <c r="R256" s="89"/>
      <c r="S256" s="89"/>
      <c r="T256" s="89"/>
      <c r="U256" s="156"/>
      <c r="V256" s="143"/>
      <c r="W256" s="143"/>
      <c r="X256" s="143"/>
      <c r="Y256" s="143"/>
      <c r="Z256" s="143"/>
      <c r="AA256" s="143"/>
    </row>
    <row r="257" spans="1:27" ht="18" customHeight="1" x14ac:dyDescent="0.2">
      <c r="A257" s="137" t="str">
        <f t="shared" si="103"/>
        <v/>
      </c>
      <c r="B257" s="138" t="str">
        <f>IF(D257=0,"",IF(D257&lt;&gt;"",Kataloge_Import!B256,""))</f>
        <v/>
      </c>
      <c r="C257" s="138" t="str">
        <f t="shared" si="101"/>
        <v/>
      </c>
      <c r="D257" s="157" t="str">
        <f>IFERROR(VLOOKUP(Kataloge_Import!A256,'Nachweis Miete_MNK'!$A$28:$AB$277,26,FALSE),"")</f>
        <v/>
      </c>
      <c r="E257" s="90"/>
      <c r="F257" s="90"/>
      <c r="G257" s="140"/>
      <c r="H257" s="140"/>
      <c r="I257" s="140"/>
      <c r="J257" s="144"/>
      <c r="K257" s="144"/>
      <c r="L257" s="139"/>
      <c r="M257" s="139"/>
      <c r="N257" s="146"/>
      <c r="O257" s="144" t="str">
        <f>IF(D257=0,"",IFERROR(VLOOKUP(Kataloge_Import!A256,'Nachweis Miete_MNK'!$A$28:$AB$277,7,FALSE),""))</f>
        <v/>
      </c>
      <c r="P257" s="139" t="str">
        <f>IF(D257=0,"",IFERROR(VLOOKUP(Kataloge_Import!A256,'Nachweis Miete_MNK'!$A$28:$AB$277,14,FALSE),""))</f>
        <v/>
      </c>
      <c r="Q257" s="148" t="str">
        <f>IF(D257=0,"",IFERROR(VLOOKUP(Kataloge_Import!A256,'Nachweis Miete_MNK'!$A$28:$AB$277,8,FALSE),""))</f>
        <v/>
      </c>
      <c r="R257" s="139" t="str">
        <f>IF(D257=0,"",IFERROR(VLOOKUP(Kataloge_Import!A256,'Nachweis Miete_MNK'!$A$28:$AB$277,27,FALSE),""))</f>
        <v/>
      </c>
      <c r="S257" s="139" t="str">
        <f>IF(D257=0,"",IFERROR(VLOOKUP(Kataloge_Import!A256,'Nachweis Miete_MNK'!$A$28:$AB$277,18,FALSE),""))</f>
        <v/>
      </c>
      <c r="T257" s="139" t="str">
        <f>IF(D257=0,"",IFERROR(VLOOKUP(Kataloge_Import!A256,'Nachweis Miete_MNK'!$A$28:$AB$277,20,FALSE),""))</f>
        <v/>
      </c>
      <c r="U257" s="157" t="str">
        <f>IF(D257=0,"",IFERROR(VLOOKUP(Kataloge_Import!A256,'Nachweis Miete_MNK'!$A$28:$AB$277,25,FALSE),""))</f>
        <v/>
      </c>
      <c r="V257" s="144" t="str">
        <f>IF(AND($B257&lt;&gt;"",HHJ=Kataloge!S$1),CONCATENATE($U257,"_","Mietneben- bzw. Betriebsausgaben"),"")</f>
        <v/>
      </c>
      <c r="W257" s="144" t="str">
        <f>IF(AND($B257&lt;&gt;"",HHJ=Kataloge!T$1),CONCATENATE($U257,"_","Mietneben- bzw. Betriebsausgaben"),"")</f>
        <v/>
      </c>
      <c r="X257" s="144" t="str">
        <f>IF(AND($B257&lt;&gt;"",HHJ=Kataloge!U$1),CONCATENATE($U257,"_","Mietneben- bzw. Betriebsausgaben"),"")</f>
        <v/>
      </c>
      <c r="Y257" s="144" t="str">
        <f>IF(AND($B257&lt;&gt;"",HHJ=Kataloge!V$1),CONCATENATE($U257,"_","Mietneben- bzw. Betriebsausgaben"),"")</f>
        <v/>
      </c>
      <c r="Z257" s="144" t="str">
        <f>IF(AND($B257&lt;&gt;"",HHJ=Kataloge!W$1),CONCATENATE($U257,"_","Mietneben- bzw. Betriebsausgaben"),"")</f>
        <v/>
      </c>
      <c r="AA257" s="144" t="str">
        <f>IF(AND($B257&lt;&gt;"",HHJ=Kataloge!X$1),CONCATENATE($U257,"_","Mietneben- bzw. Betriebsausgaben"),"")</f>
        <v/>
      </c>
    </row>
    <row r="258" spans="1:27" ht="18" customHeight="1" x14ac:dyDescent="0.2">
      <c r="A258" s="86" t="str">
        <f t="shared" si="103"/>
        <v/>
      </c>
      <c r="B258" s="87" t="str">
        <f>IF(D258=0,"",IF(D258&lt;&gt;"",Kataloge_Import!B257,""))</f>
        <v/>
      </c>
      <c r="C258" s="87" t="str">
        <f t="shared" ref="C258:C321" si="135">IF(A258="","",IF(D258&lt;&gt;"",HHJ,""))</f>
        <v/>
      </c>
      <c r="D258" s="156" t="str">
        <f>IFERROR(VLOOKUP(Kataloge_Import!A257,'Nachweis Miete_MNK'!$A$28:$AB$277,23,FALSE),"")</f>
        <v/>
      </c>
      <c r="E258" s="90"/>
      <c r="F258" s="90"/>
      <c r="G258" s="88" t="str">
        <f>IF(D258=0,"",IFERROR(VLOOKUP(Kataloge_Import!A257,'Nachweis Miete_MNK'!$A$28:$AB$277,2,FALSE),""))</f>
        <v/>
      </c>
      <c r="H258" s="88" t="str">
        <f>IF(D258=0,"",IFERROR(VLOOKUP(Kataloge_Import!A257,'Nachweis Miete_MNK'!$A$28:$AB$277,3,FALSE),""))</f>
        <v/>
      </c>
      <c r="I258" s="88" t="str">
        <f>IF(D258=0,"",IFERROR(VLOOKUP(Kataloge_Import!A257,'Nachweis Miete_MNK'!$A$28:$AB$277,4,FALSE),""))</f>
        <v/>
      </c>
      <c r="J258" s="143" t="str">
        <f>IF(D258=0,"",IFERROR(VLOOKUP(Kataloge_Import!A257,'Nachweis Miete_MNK'!$A$28:$AB$277,5,FALSE),""))</f>
        <v/>
      </c>
      <c r="K258" s="143" t="str">
        <f>IF(D258=0,"",IFERROR(VLOOKUP(Kataloge_Import!A257,'Nachweis Miete_MNK'!$A$28:$AB$277,6,FALSE),""))</f>
        <v/>
      </c>
      <c r="L258" s="89" t="str">
        <f>IF(D258=0,"",IFERROR(VLOOKUP(Kataloge_Import!A257,'Nachweis Miete_MNK'!$A$28:$AB$277,9,FALSE),""))</f>
        <v/>
      </c>
      <c r="M258" s="89" t="str">
        <f>IF(D258=0,"",IFERROR(VLOOKUP(Kataloge_Import!A257,'Nachweis Miete_MNK'!$A$28:$AB$277,28,FALSE),""))</f>
        <v/>
      </c>
      <c r="N258" s="145" t="str">
        <f t="shared" ref="N258" si="136">IF(D258=0,"",IF(D258&lt;&gt;"","unbar",""))</f>
        <v/>
      </c>
      <c r="O258" s="143"/>
      <c r="P258" s="89"/>
      <c r="Q258" s="147"/>
      <c r="R258" s="89"/>
      <c r="S258" s="89"/>
      <c r="T258" s="89"/>
      <c r="U258" s="156"/>
      <c r="V258" s="143"/>
      <c r="W258" s="143"/>
      <c r="X258" s="143"/>
      <c r="Y258" s="143"/>
      <c r="Z258" s="143"/>
      <c r="AA258" s="143"/>
    </row>
    <row r="259" spans="1:27" ht="18" customHeight="1" x14ac:dyDescent="0.2">
      <c r="A259" s="137" t="str">
        <f t="shared" si="103"/>
        <v/>
      </c>
      <c r="B259" s="138" t="str">
        <f>IF(D259=0,"",IF(D259&lt;&gt;"",Kataloge_Import!B258,""))</f>
        <v/>
      </c>
      <c r="C259" s="138" t="str">
        <f t="shared" si="135"/>
        <v/>
      </c>
      <c r="D259" s="157" t="str">
        <f>IFERROR(VLOOKUP(Kataloge_Import!A258,'Nachweis Miete_MNK'!$A$28:$AB$277,26,FALSE),"")</f>
        <v/>
      </c>
      <c r="E259" s="90"/>
      <c r="F259" s="90"/>
      <c r="G259" s="140"/>
      <c r="H259" s="140"/>
      <c r="I259" s="140"/>
      <c r="J259" s="144"/>
      <c r="K259" s="144"/>
      <c r="L259" s="139"/>
      <c r="M259" s="139"/>
      <c r="N259" s="146"/>
      <c r="O259" s="144" t="str">
        <f>IF(D259=0,"",IFERROR(VLOOKUP(Kataloge_Import!A258,'Nachweis Miete_MNK'!$A$28:$AB$277,7,FALSE),""))</f>
        <v/>
      </c>
      <c r="P259" s="139" t="str">
        <f>IF(D259=0,"",IFERROR(VLOOKUP(Kataloge_Import!A258,'Nachweis Miete_MNK'!$A$28:$AB$277,14,FALSE),""))</f>
        <v/>
      </c>
      <c r="Q259" s="148" t="str">
        <f>IF(D259=0,"",IFERROR(VLOOKUP(Kataloge_Import!A258,'Nachweis Miete_MNK'!$A$28:$AB$277,8,FALSE),""))</f>
        <v/>
      </c>
      <c r="R259" s="139" t="str">
        <f>IF(D259=0,"",IFERROR(VLOOKUP(Kataloge_Import!A258,'Nachweis Miete_MNK'!$A$28:$AB$277,27,FALSE),""))</f>
        <v/>
      </c>
      <c r="S259" s="139" t="str">
        <f>IF(D259=0,"",IFERROR(VLOOKUP(Kataloge_Import!A258,'Nachweis Miete_MNK'!$A$28:$AB$277,18,FALSE),""))</f>
        <v/>
      </c>
      <c r="T259" s="139" t="str">
        <f>IF(D259=0,"",IFERROR(VLOOKUP(Kataloge_Import!A258,'Nachweis Miete_MNK'!$A$28:$AB$277,20,FALSE),""))</f>
        <v/>
      </c>
      <c r="U259" s="157" t="str">
        <f>IF(D259=0,"",IFERROR(VLOOKUP(Kataloge_Import!A258,'Nachweis Miete_MNK'!$A$28:$AB$277,25,FALSE),""))</f>
        <v/>
      </c>
      <c r="V259" s="144" t="str">
        <f>IF(AND($B259&lt;&gt;"",HHJ=Kataloge!S$1),CONCATENATE($U259,"_","Mietneben- bzw. Betriebsausgaben"),"")</f>
        <v/>
      </c>
      <c r="W259" s="144" t="str">
        <f>IF(AND($B259&lt;&gt;"",HHJ=Kataloge!T$1),CONCATENATE($U259,"_","Mietneben- bzw. Betriebsausgaben"),"")</f>
        <v/>
      </c>
      <c r="X259" s="144" t="str">
        <f>IF(AND($B259&lt;&gt;"",HHJ=Kataloge!U$1),CONCATENATE($U259,"_","Mietneben- bzw. Betriebsausgaben"),"")</f>
        <v/>
      </c>
      <c r="Y259" s="144" t="str">
        <f>IF(AND($B259&lt;&gt;"",HHJ=Kataloge!V$1),CONCATENATE($U259,"_","Mietneben- bzw. Betriebsausgaben"),"")</f>
        <v/>
      </c>
      <c r="Z259" s="144" t="str">
        <f>IF(AND($B259&lt;&gt;"",HHJ=Kataloge!W$1),CONCATENATE($U259,"_","Mietneben- bzw. Betriebsausgaben"),"")</f>
        <v/>
      </c>
      <c r="AA259" s="144" t="str">
        <f>IF(AND($B259&lt;&gt;"",HHJ=Kataloge!X$1),CONCATENATE($U259,"_","Mietneben- bzw. Betriebsausgaben"),"")</f>
        <v/>
      </c>
    </row>
    <row r="260" spans="1:27" ht="18" customHeight="1" x14ac:dyDescent="0.2">
      <c r="A260" s="86" t="str">
        <f t="shared" ref="A260:A323" si="137">IF(D260=0,"",IF(D260&lt;&gt;"","Beleg_Import_A_MIETE",""))</f>
        <v/>
      </c>
      <c r="B260" s="87" t="str">
        <f>IF(D260=0,"",IF(D260&lt;&gt;"",Kataloge_Import!B259,""))</f>
        <v/>
      </c>
      <c r="C260" s="87" t="str">
        <f t="shared" si="135"/>
        <v/>
      </c>
      <c r="D260" s="156" t="str">
        <f>IFERROR(VLOOKUP(Kataloge_Import!A259,'Nachweis Miete_MNK'!$A$28:$AB$277,23,FALSE),"")</f>
        <v/>
      </c>
      <c r="E260" s="90"/>
      <c r="F260" s="90"/>
      <c r="G260" s="88" t="str">
        <f>IF(D260=0,"",IFERROR(VLOOKUP(Kataloge_Import!A259,'Nachweis Miete_MNK'!$A$28:$AB$277,2,FALSE),""))</f>
        <v/>
      </c>
      <c r="H260" s="88" t="str">
        <f>IF(D260=0,"",IFERROR(VLOOKUP(Kataloge_Import!A259,'Nachweis Miete_MNK'!$A$28:$AB$277,3,FALSE),""))</f>
        <v/>
      </c>
      <c r="I260" s="88" t="str">
        <f>IF(D260=0,"",IFERROR(VLOOKUP(Kataloge_Import!A259,'Nachweis Miete_MNK'!$A$28:$AB$277,4,FALSE),""))</f>
        <v/>
      </c>
      <c r="J260" s="143" t="str">
        <f>IF(D260=0,"",IFERROR(VLOOKUP(Kataloge_Import!A259,'Nachweis Miete_MNK'!$A$28:$AB$277,5,FALSE),""))</f>
        <v/>
      </c>
      <c r="K260" s="143" t="str">
        <f>IF(D260=0,"",IFERROR(VLOOKUP(Kataloge_Import!A259,'Nachweis Miete_MNK'!$A$28:$AB$277,6,FALSE),""))</f>
        <v/>
      </c>
      <c r="L260" s="89" t="str">
        <f>IF(D260=0,"",IFERROR(VLOOKUP(Kataloge_Import!A259,'Nachweis Miete_MNK'!$A$28:$AB$277,9,FALSE),""))</f>
        <v/>
      </c>
      <c r="M260" s="89" t="str">
        <f>IF(D260=0,"",IFERROR(VLOOKUP(Kataloge_Import!A259,'Nachweis Miete_MNK'!$A$28:$AB$277,28,FALSE),""))</f>
        <v/>
      </c>
      <c r="N260" s="145" t="str">
        <f t="shared" ref="N260" si="138">IF(D260=0,"",IF(D260&lt;&gt;"","unbar",""))</f>
        <v/>
      </c>
      <c r="O260" s="143"/>
      <c r="P260" s="89"/>
      <c r="Q260" s="147"/>
      <c r="R260" s="89"/>
      <c r="S260" s="89"/>
      <c r="T260" s="89"/>
      <c r="U260" s="156"/>
      <c r="V260" s="143"/>
      <c r="W260" s="143"/>
      <c r="X260" s="143"/>
      <c r="Y260" s="143"/>
      <c r="Z260" s="143"/>
      <c r="AA260" s="143"/>
    </row>
    <row r="261" spans="1:27" ht="18" customHeight="1" x14ac:dyDescent="0.2">
      <c r="A261" s="137" t="str">
        <f t="shared" si="137"/>
        <v/>
      </c>
      <c r="B261" s="138" t="str">
        <f>IF(D261=0,"",IF(D261&lt;&gt;"",Kataloge_Import!B260,""))</f>
        <v/>
      </c>
      <c r="C261" s="138" t="str">
        <f t="shared" si="135"/>
        <v/>
      </c>
      <c r="D261" s="157" t="str">
        <f>IFERROR(VLOOKUP(Kataloge_Import!A260,'Nachweis Miete_MNK'!$A$28:$AB$277,26,FALSE),"")</f>
        <v/>
      </c>
      <c r="E261" s="90"/>
      <c r="F261" s="90"/>
      <c r="G261" s="140"/>
      <c r="H261" s="140"/>
      <c r="I261" s="140"/>
      <c r="J261" s="144"/>
      <c r="K261" s="144"/>
      <c r="L261" s="139"/>
      <c r="M261" s="139"/>
      <c r="N261" s="146"/>
      <c r="O261" s="144" t="str">
        <f>IF(D261=0,"",IFERROR(VLOOKUP(Kataloge_Import!A260,'Nachweis Miete_MNK'!$A$28:$AB$277,7,FALSE),""))</f>
        <v/>
      </c>
      <c r="P261" s="139" t="str">
        <f>IF(D261=0,"",IFERROR(VLOOKUP(Kataloge_Import!A260,'Nachweis Miete_MNK'!$A$28:$AB$277,14,FALSE),""))</f>
        <v/>
      </c>
      <c r="Q261" s="148" t="str">
        <f>IF(D261=0,"",IFERROR(VLOOKUP(Kataloge_Import!A260,'Nachweis Miete_MNK'!$A$28:$AB$277,8,FALSE),""))</f>
        <v/>
      </c>
      <c r="R261" s="139" t="str">
        <f>IF(D261=0,"",IFERROR(VLOOKUP(Kataloge_Import!A260,'Nachweis Miete_MNK'!$A$28:$AB$277,27,FALSE),""))</f>
        <v/>
      </c>
      <c r="S261" s="139" t="str">
        <f>IF(D261=0,"",IFERROR(VLOOKUP(Kataloge_Import!A260,'Nachweis Miete_MNK'!$A$28:$AB$277,18,FALSE),""))</f>
        <v/>
      </c>
      <c r="T261" s="139" t="str">
        <f>IF(D261=0,"",IFERROR(VLOOKUP(Kataloge_Import!A260,'Nachweis Miete_MNK'!$A$28:$AB$277,20,FALSE),""))</f>
        <v/>
      </c>
      <c r="U261" s="157" t="str">
        <f>IF(D261=0,"",IFERROR(VLOOKUP(Kataloge_Import!A260,'Nachweis Miete_MNK'!$A$28:$AB$277,25,FALSE),""))</f>
        <v/>
      </c>
      <c r="V261" s="144" t="str">
        <f>IF(AND($B261&lt;&gt;"",HHJ=Kataloge!S$1),CONCATENATE($U261,"_","Mietneben- bzw. Betriebsausgaben"),"")</f>
        <v/>
      </c>
      <c r="W261" s="144" t="str">
        <f>IF(AND($B261&lt;&gt;"",HHJ=Kataloge!T$1),CONCATENATE($U261,"_","Mietneben- bzw. Betriebsausgaben"),"")</f>
        <v/>
      </c>
      <c r="X261" s="144" t="str">
        <f>IF(AND($B261&lt;&gt;"",HHJ=Kataloge!U$1),CONCATENATE($U261,"_","Mietneben- bzw. Betriebsausgaben"),"")</f>
        <v/>
      </c>
      <c r="Y261" s="144" t="str">
        <f>IF(AND($B261&lt;&gt;"",HHJ=Kataloge!V$1),CONCATENATE($U261,"_","Mietneben- bzw. Betriebsausgaben"),"")</f>
        <v/>
      </c>
      <c r="Z261" s="144" t="str">
        <f>IF(AND($B261&lt;&gt;"",HHJ=Kataloge!W$1),CONCATENATE($U261,"_","Mietneben- bzw. Betriebsausgaben"),"")</f>
        <v/>
      </c>
      <c r="AA261" s="144" t="str">
        <f>IF(AND($B261&lt;&gt;"",HHJ=Kataloge!X$1),CONCATENATE($U261,"_","Mietneben- bzw. Betriebsausgaben"),"")</f>
        <v/>
      </c>
    </row>
    <row r="262" spans="1:27" ht="18" customHeight="1" x14ac:dyDescent="0.2">
      <c r="A262" s="86" t="str">
        <f t="shared" si="137"/>
        <v/>
      </c>
      <c r="B262" s="87" t="str">
        <f>IF(D262=0,"",IF(D262&lt;&gt;"",Kataloge_Import!B261,""))</f>
        <v/>
      </c>
      <c r="C262" s="87" t="str">
        <f t="shared" si="135"/>
        <v/>
      </c>
      <c r="D262" s="156" t="str">
        <f>IFERROR(VLOOKUP(Kataloge_Import!A261,'Nachweis Miete_MNK'!$A$28:$AB$277,23,FALSE),"")</f>
        <v/>
      </c>
      <c r="E262" s="90"/>
      <c r="F262" s="90"/>
      <c r="G262" s="88" t="str">
        <f>IF(D262=0,"",IFERROR(VLOOKUP(Kataloge_Import!A261,'Nachweis Miete_MNK'!$A$28:$AB$277,2,FALSE),""))</f>
        <v/>
      </c>
      <c r="H262" s="88" t="str">
        <f>IF(D262=0,"",IFERROR(VLOOKUP(Kataloge_Import!A261,'Nachweis Miete_MNK'!$A$28:$AB$277,3,FALSE),""))</f>
        <v/>
      </c>
      <c r="I262" s="88" t="str">
        <f>IF(D262=0,"",IFERROR(VLOOKUP(Kataloge_Import!A261,'Nachweis Miete_MNK'!$A$28:$AB$277,4,FALSE),""))</f>
        <v/>
      </c>
      <c r="J262" s="143" t="str">
        <f>IF(D262=0,"",IFERROR(VLOOKUP(Kataloge_Import!A261,'Nachweis Miete_MNK'!$A$28:$AB$277,5,FALSE),""))</f>
        <v/>
      </c>
      <c r="K262" s="143" t="str">
        <f>IF(D262=0,"",IFERROR(VLOOKUP(Kataloge_Import!A261,'Nachweis Miete_MNK'!$A$28:$AB$277,6,FALSE),""))</f>
        <v/>
      </c>
      <c r="L262" s="89" t="str">
        <f>IF(D262=0,"",IFERROR(VLOOKUP(Kataloge_Import!A261,'Nachweis Miete_MNK'!$A$28:$AB$277,9,FALSE),""))</f>
        <v/>
      </c>
      <c r="M262" s="89" t="str">
        <f>IF(D262=0,"",IFERROR(VLOOKUP(Kataloge_Import!A261,'Nachweis Miete_MNK'!$A$28:$AB$277,28,FALSE),""))</f>
        <v/>
      </c>
      <c r="N262" s="145" t="str">
        <f t="shared" ref="N262" si="139">IF(D262=0,"",IF(D262&lt;&gt;"","unbar",""))</f>
        <v/>
      </c>
      <c r="O262" s="143"/>
      <c r="P262" s="89"/>
      <c r="Q262" s="147"/>
      <c r="R262" s="89"/>
      <c r="S262" s="89"/>
      <c r="T262" s="89"/>
      <c r="U262" s="156"/>
      <c r="V262" s="143"/>
      <c r="W262" s="143"/>
      <c r="X262" s="143"/>
      <c r="Y262" s="143"/>
      <c r="Z262" s="143"/>
      <c r="AA262" s="143"/>
    </row>
    <row r="263" spans="1:27" ht="18" customHeight="1" x14ac:dyDescent="0.2">
      <c r="A263" s="137" t="str">
        <f t="shared" si="137"/>
        <v/>
      </c>
      <c r="B263" s="138" t="str">
        <f>IF(D263=0,"",IF(D263&lt;&gt;"",Kataloge_Import!B262,""))</f>
        <v/>
      </c>
      <c r="C263" s="138" t="str">
        <f t="shared" si="135"/>
        <v/>
      </c>
      <c r="D263" s="157" t="str">
        <f>IFERROR(VLOOKUP(Kataloge_Import!A262,'Nachweis Miete_MNK'!$A$28:$AB$277,26,FALSE),"")</f>
        <v/>
      </c>
      <c r="E263" s="90"/>
      <c r="F263" s="90"/>
      <c r="G263" s="140"/>
      <c r="H263" s="140"/>
      <c r="I263" s="140"/>
      <c r="J263" s="144"/>
      <c r="K263" s="144"/>
      <c r="L263" s="139"/>
      <c r="M263" s="139"/>
      <c r="N263" s="146"/>
      <c r="O263" s="144" t="str">
        <f>IF(D263=0,"",IFERROR(VLOOKUP(Kataloge_Import!A262,'Nachweis Miete_MNK'!$A$28:$AB$277,7,FALSE),""))</f>
        <v/>
      </c>
      <c r="P263" s="139" t="str">
        <f>IF(D263=0,"",IFERROR(VLOOKUP(Kataloge_Import!A262,'Nachweis Miete_MNK'!$A$28:$AB$277,14,FALSE),""))</f>
        <v/>
      </c>
      <c r="Q263" s="148" t="str">
        <f>IF(D263=0,"",IFERROR(VLOOKUP(Kataloge_Import!A262,'Nachweis Miete_MNK'!$A$28:$AB$277,8,FALSE),""))</f>
        <v/>
      </c>
      <c r="R263" s="139" t="str">
        <f>IF(D263=0,"",IFERROR(VLOOKUP(Kataloge_Import!A262,'Nachweis Miete_MNK'!$A$28:$AB$277,27,FALSE),""))</f>
        <v/>
      </c>
      <c r="S263" s="139" t="str">
        <f>IF(D263=0,"",IFERROR(VLOOKUP(Kataloge_Import!A262,'Nachweis Miete_MNK'!$A$28:$AB$277,18,FALSE),""))</f>
        <v/>
      </c>
      <c r="T263" s="139" t="str">
        <f>IF(D263=0,"",IFERROR(VLOOKUP(Kataloge_Import!A262,'Nachweis Miete_MNK'!$A$28:$AB$277,20,FALSE),""))</f>
        <v/>
      </c>
      <c r="U263" s="157" t="str">
        <f>IF(D263=0,"",IFERROR(VLOOKUP(Kataloge_Import!A262,'Nachweis Miete_MNK'!$A$28:$AB$277,25,FALSE),""))</f>
        <v/>
      </c>
      <c r="V263" s="144" t="str">
        <f>IF(AND($B263&lt;&gt;"",HHJ=Kataloge!S$1),CONCATENATE($U263,"_","Mietneben- bzw. Betriebsausgaben"),"")</f>
        <v/>
      </c>
      <c r="W263" s="144" t="str">
        <f>IF(AND($B263&lt;&gt;"",HHJ=Kataloge!T$1),CONCATENATE($U263,"_","Mietneben- bzw. Betriebsausgaben"),"")</f>
        <v/>
      </c>
      <c r="X263" s="144" t="str">
        <f>IF(AND($B263&lt;&gt;"",HHJ=Kataloge!U$1),CONCATENATE($U263,"_","Mietneben- bzw. Betriebsausgaben"),"")</f>
        <v/>
      </c>
      <c r="Y263" s="144" t="str">
        <f>IF(AND($B263&lt;&gt;"",HHJ=Kataloge!V$1),CONCATENATE($U263,"_","Mietneben- bzw. Betriebsausgaben"),"")</f>
        <v/>
      </c>
      <c r="Z263" s="144" t="str">
        <f>IF(AND($B263&lt;&gt;"",HHJ=Kataloge!W$1),CONCATENATE($U263,"_","Mietneben- bzw. Betriebsausgaben"),"")</f>
        <v/>
      </c>
      <c r="AA263" s="144" t="str">
        <f>IF(AND($B263&lt;&gt;"",HHJ=Kataloge!X$1),CONCATENATE($U263,"_","Mietneben- bzw. Betriebsausgaben"),"")</f>
        <v/>
      </c>
    </row>
    <row r="264" spans="1:27" ht="18" customHeight="1" x14ac:dyDescent="0.2">
      <c r="A264" s="86" t="str">
        <f t="shared" si="137"/>
        <v/>
      </c>
      <c r="B264" s="87" t="str">
        <f>IF(D264=0,"",IF(D264&lt;&gt;"",Kataloge_Import!B263,""))</f>
        <v/>
      </c>
      <c r="C264" s="87" t="str">
        <f t="shared" si="135"/>
        <v/>
      </c>
      <c r="D264" s="156" t="str">
        <f>IFERROR(VLOOKUP(Kataloge_Import!A263,'Nachweis Miete_MNK'!$A$28:$AB$277,23,FALSE),"")</f>
        <v/>
      </c>
      <c r="E264" s="90"/>
      <c r="F264" s="90"/>
      <c r="G264" s="88" t="str">
        <f>IF(D264=0,"",IFERROR(VLOOKUP(Kataloge_Import!A263,'Nachweis Miete_MNK'!$A$28:$AB$277,2,FALSE),""))</f>
        <v/>
      </c>
      <c r="H264" s="88" t="str">
        <f>IF(D264=0,"",IFERROR(VLOOKUP(Kataloge_Import!A263,'Nachweis Miete_MNK'!$A$28:$AB$277,3,FALSE),""))</f>
        <v/>
      </c>
      <c r="I264" s="88" t="str">
        <f>IF(D264=0,"",IFERROR(VLOOKUP(Kataloge_Import!A263,'Nachweis Miete_MNK'!$A$28:$AB$277,4,FALSE),""))</f>
        <v/>
      </c>
      <c r="J264" s="143" t="str">
        <f>IF(D264=0,"",IFERROR(VLOOKUP(Kataloge_Import!A263,'Nachweis Miete_MNK'!$A$28:$AB$277,5,FALSE),""))</f>
        <v/>
      </c>
      <c r="K264" s="143" t="str">
        <f>IF(D264=0,"",IFERROR(VLOOKUP(Kataloge_Import!A263,'Nachweis Miete_MNK'!$A$28:$AB$277,6,FALSE),""))</f>
        <v/>
      </c>
      <c r="L264" s="89" t="str">
        <f>IF(D264=0,"",IFERROR(VLOOKUP(Kataloge_Import!A263,'Nachweis Miete_MNK'!$A$28:$AB$277,9,FALSE),""))</f>
        <v/>
      </c>
      <c r="M264" s="89" t="str">
        <f>IF(D264=0,"",IFERROR(VLOOKUP(Kataloge_Import!A263,'Nachweis Miete_MNK'!$A$28:$AB$277,28,FALSE),""))</f>
        <v/>
      </c>
      <c r="N264" s="145" t="str">
        <f t="shared" ref="N264" si="140">IF(D264=0,"",IF(D264&lt;&gt;"","unbar",""))</f>
        <v/>
      </c>
      <c r="O264" s="143"/>
      <c r="P264" s="89"/>
      <c r="Q264" s="147"/>
      <c r="R264" s="89"/>
      <c r="S264" s="89"/>
      <c r="T264" s="89"/>
      <c r="U264" s="156"/>
      <c r="V264" s="143"/>
      <c r="W264" s="143"/>
      <c r="X264" s="143"/>
      <c r="Y264" s="143"/>
      <c r="Z264" s="143"/>
      <c r="AA264" s="143"/>
    </row>
    <row r="265" spans="1:27" ht="18" customHeight="1" x14ac:dyDescent="0.2">
      <c r="A265" s="137" t="str">
        <f t="shared" si="137"/>
        <v/>
      </c>
      <c r="B265" s="138" t="str">
        <f>IF(D265=0,"",IF(D265&lt;&gt;"",Kataloge_Import!B264,""))</f>
        <v/>
      </c>
      <c r="C265" s="138" t="str">
        <f t="shared" si="135"/>
        <v/>
      </c>
      <c r="D265" s="157" t="str">
        <f>IFERROR(VLOOKUP(Kataloge_Import!A264,'Nachweis Miete_MNK'!$A$28:$AB$277,26,FALSE),"")</f>
        <v/>
      </c>
      <c r="E265" s="90"/>
      <c r="F265" s="90"/>
      <c r="G265" s="140"/>
      <c r="H265" s="140"/>
      <c r="I265" s="140"/>
      <c r="J265" s="144"/>
      <c r="K265" s="144"/>
      <c r="L265" s="139"/>
      <c r="M265" s="139"/>
      <c r="N265" s="146"/>
      <c r="O265" s="144" t="str">
        <f>IF(D265=0,"",IFERROR(VLOOKUP(Kataloge_Import!A264,'Nachweis Miete_MNK'!$A$28:$AB$277,7,FALSE),""))</f>
        <v/>
      </c>
      <c r="P265" s="139" t="str">
        <f>IF(D265=0,"",IFERROR(VLOOKUP(Kataloge_Import!A264,'Nachweis Miete_MNK'!$A$28:$AB$277,14,FALSE),""))</f>
        <v/>
      </c>
      <c r="Q265" s="148" t="str">
        <f>IF(D265=0,"",IFERROR(VLOOKUP(Kataloge_Import!A264,'Nachweis Miete_MNK'!$A$28:$AB$277,8,FALSE),""))</f>
        <v/>
      </c>
      <c r="R265" s="139" t="str">
        <f>IF(D265=0,"",IFERROR(VLOOKUP(Kataloge_Import!A264,'Nachweis Miete_MNK'!$A$28:$AB$277,27,FALSE),""))</f>
        <v/>
      </c>
      <c r="S265" s="139" t="str">
        <f>IF(D265=0,"",IFERROR(VLOOKUP(Kataloge_Import!A264,'Nachweis Miete_MNK'!$A$28:$AB$277,18,FALSE),""))</f>
        <v/>
      </c>
      <c r="T265" s="139" t="str">
        <f>IF(D265=0,"",IFERROR(VLOOKUP(Kataloge_Import!A264,'Nachweis Miete_MNK'!$A$28:$AB$277,20,FALSE),""))</f>
        <v/>
      </c>
      <c r="U265" s="157" t="str">
        <f>IF(D265=0,"",IFERROR(VLOOKUP(Kataloge_Import!A264,'Nachweis Miete_MNK'!$A$28:$AB$277,25,FALSE),""))</f>
        <v/>
      </c>
      <c r="V265" s="144" t="str">
        <f>IF(AND($B265&lt;&gt;"",HHJ=Kataloge!S$1),CONCATENATE($U265,"_","Mietneben- bzw. Betriebsausgaben"),"")</f>
        <v/>
      </c>
      <c r="W265" s="144" t="str">
        <f>IF(AND($B265&lt;&gt;"",HHJ=Kataloge!T$1),CONCATENATE($U265,"_","Mietneben- bzw. Betriebsausgaben"),"")</f>
        <v/>
      </c>
      <c r="X265" s="144" t="str">
        <f>IF(AND($B265&lt;&gt;"",HHJ=Kataloge!U$1),CONCATENATE($U265,"_","Mietneben- bzw. Betriebsausgaben"),"")</f>
        <v/>
      </c>
      <c r="Y265" s="144" t="str">
        <f>IF(AND($B265&lt;&gt;"",HHJ=Kataloge!V$1),CONCATENATE($U265,"_","Mietneben- bzw. Betriebsausgaben"),"")</f>
        <v/>
      </c>
      <c r="Z265" s="144" t="str">
        <f>IF(AND($B265&lt;&gt;"",HHJ=Kataloge!W$1),CONCATENATE($U265,"_","Mietneben- bzw. Betriebsausgaben"),"")</f>
        <v/>
      </c>
      <c r="AA265" s="144" t="str">
        <f>IF(AND($B265&lt;&gt;"",HHJ=Kataloge!X$1),CONCATENATE($U265,"_","Mietneben- bzw. Betriebsausgaben"),"")</f>
        <v/>
      </c>
    </row>
    <row r="266" spans="1:27" ht="18" customHeight="1" x14ac:dyDescent="0.2">
      <c r="A266" s="86" t="str">
        <f t="shared" si="137"/>
        <v/>
      </c>
      <c r="B266" s="87" t="str">
        <f>IF(D266=0,"",IF(D266&lt;&gt;"",Kataloge_Import!B265,""))</f>
        <v/>
      </c>
      <c r="C266" s="87" t="str">
        <f t="shared" si="135"/>
        <v/>
      </c>
      <c r="D266" s="156" t="str">
        <f>IFERROR(VLOOKUP(Kataloge_Import!A265,'Nachweis Miete_MNK'!$A$28:$AB$277,23,FALSE),"")</f>
        <v/>
      </c>
      <c r="E266" s="90"/>
      <c r="F266" s="90"/>
      <c r="G266" s="88" t="str">
        <f>IF(D266=0,"",IFERROR(VLOOKUP(Kataloge_Import!A265,'Nachweis Miete_MNK'!$A$28:$AB$277,2,FALSE),""))</f>
        <v/>
      </c>
      <c r="H266" s="88" t="str">
        <f>IF(D266=0,"",IFERROR(VLOOKUP(Kataloge_Import!A265,'Nachweis Miete_MNK'!$A$28:$AB$277,3,FALSE),""))</f>
        <v/>
      </c>
      <c r="I266" s="88" t="str">
        <f>IF(D266=0,"",IFERROR(VLOOKUP(Kataloge_Import!A265,'Nachweis Miete_MNK'!$A$28:$AB$277,4,FALSE),""))</f>
        <v/>
      </c>
      <c r="J266" s="143" t="str">
        <f>IF(D266=0,"",IFERROR(VLOOKUP(Kataloge_Import!A265,'Nachweis Miete_MNK'!$A$28:$AB$277,5,FALSE),""))</f>
        <v/>
      </c>
      <c r="K266" s="143" t="str">
        <f>IF(D266=0,"",IFERROR(VLOOKUP(Kataloge_Import!A265,'Nachweis Miete_MNK'!$A$28:$AB$277,6,FALSE),""))</f>
        <v/>
      </c>
      <c r="L266" s="89" t="str">
        <f>IF(D266=0,"",IFERROR(VLOOKUP(Kataloge_Import!A265,'Nachweis Miete_MNK'!$A$28:$AB$277,9,FALSE),""))</f>
        <v/>
      </c>
      <c r="M266" s="89" t="str">
        <f>IF(D266=0,"",IFERROR(VLOOKUP(Kataloge_Import!A265,'Nachweis Miete_MNK'!$A$28:$AB$277,28,FALSE),""))</f>
        <v/>
      </c>
      <c r="N266" s="145" t="str">
        <f t="shared" ref="N266" si="141">IF(D266=0,"",IF(D266&lt;&gt;"","unbar",""))</f>
        <v/>
      </c>
      <c r="O266" s="143"/>
      <c r="P266" s="89"/>
      <c r="Q266" s="147"/>
      <c r="R266" s="89"/>
      <c r="S266" s="89"/>
      <c r="T266" s="89"/>
      <c r="U266" s="156"/>
      <c r="V266" s="143"/>
      <c r="W266" s="143"/>
      <c r="X266" s="143"/>
      <c r="Y266" s="143"/>
      <c r="Z266" s="143"/>
      <c r="AA266" s="143"/>
    </row>
    <row r="267" spans="1:27" ht="18" customHeight="1" x14ac:dyDescent="0.2">
      <c r="A267" s="137" t="str">
        <f t="shared" si="137"/>
        <v/>
      </c>
      <c r="B267" s="138" t="str">
        <f>IF(D267=0,"",IF(D267&lt;&gt;"",Kataloge_Import!B266,""))</f>
        <v/>
      </c>
      <c r="C267" s="138" t="str">
        <f t="shared" si="135"/>
        <v/>
      </c>
      <c r="D267" s="157" t="str">
        <f>IFERROR(VLOOKUP(Kataloge_Import!A266,'Nachweis Miete_MNK'!$A$28:$AB$277,26,FALSE),"")</f>
        <v/>
      </c>
      <c r="E267" s="90"/>
      <c r="F267" s="90"/>
      <c r="G267" s="140"/>
      <c r="H267" s="140"/>
      <c r="I267" s="140"/>
      <c r="J267" s="144"/>
      <c r="K267" s="144"/>
      <c r="L267" s="139"/>
      <c r="M267" s="139"/>
      <c r="N267" s="146"/>
      <c r="O267" s="144" t="str">
        <f>IF(D267=0,"",IFERROR(VLOOKUP(Kataloge_Import!A266,'Nachweis Miete_MNK'!$A$28:$AB$277,7,FALSE),""))</f>
        <v/>
      </c>
      <c r="P267" s="139" t="str">
        <f>IF(D267=0,"",IFERROR(VLOOKUP(Kataloge_Import!A266,'Nachweis Miete_MNK'!$A$28:$AB$277,14,FALSE),""))</f>
        <v/>
      </c>
      <c r="Q267" s="148" t="str">
        <f>IF(D267=0,"",IFERROR(VLOOKUP(Kataloge_Import!A266,'Nachweis Miete_MNK'!$A$28:$AB$277,8,FALSE),""))</f>
        <v/>
      </c>
      <c r="R267" s="139" t="str">
        <f>IF(D267=0,"",IFERROR(VLOOKUP(Kataloge_Import!A266,'Nachweis Miete_MNK'!$A$28:$AB$277,27,FALSE),""))</f>
        <v/>
      </c>
      <c r="S267" s="139" t="str">
        <f>IF(D267=0,"",IFERROR(VLOOKUP(Kataloge_Import!A266,'Nachweis Miete_MNK'!$A$28:$AB$277,18,FALSE),""))</f>
        <v/>
      </c>
      <c r="T267" s="139" t="str">
        <f>IF(D267=0,"",IFERROR(VLOOKUP(Kataloge_Import!A266,'Nachweis Miete_MNK'!$A$28:$AB$277,20,FALSE),""))</f>
        <v/>
      </c>
      <c r="U267" s="157" t="str">
        <f>IF(D267=0,"",IFERROR(VLOOKUP(Kataloge_Import!A266,'Nachweis Miete_MNK'!$A$28:$AB$277,25,FALSE),""))</f>
        <v/>
      </c>
      <c r="V267" s="144" t="str">
        <f>IF(AND($B267&lt;&gt;"",HHJ=Kataloge!S$1),CONCATENATE($U267,"_","Mietneben- bzw. Betriebsausgaben"),"")</f>
        <v/>
      </c>
      <c r="W267" s="144" t="str">
        <f>IF(AND($B267&lt;&gt;"",HHJ=Kataloge!T$1),CONCATENATE($U267,"_","Mietneben- bzw. Betriebsausgaben"),"")</f>
        <v/>
      </c>
      <c r="X267" s="144" t="str">
        <f>IF(AND($B267&lt;&gt;"",HHJ=Kataloge!U$1),CONCATENATE($U267,"_","Mietneben- bzw. Betriebsausgaben"),"")</f>
        <v/>
      </c>
      <c r="Y267" s="144" t="str">
        <f>IF(AND($B267&lt;&gt;"",HHJ=Kataloge!V$1),CONCATENATE($U267,"_","Mietneben- bzw. Betriebsausgaben"),"")</f>
        <v/>
      </c>
      <c r="Z267" s="144" t="str">
        <f>IF(AND($B267&lt;&gt;"",HHJ=Kataloge!W$1),CONCATENATE($U267,"_","Mietneben- bzw. Betriebsausgaben"),"")</f>
        <v/>
      </c>
      <c r="AA267" s="144" t="str">
        <f>IF(AND($B267&lt;&gt;"",HHJ=Kataloge!X$1),CONCATENATE($U267,"_","Mietneben- bzw. Betriebsausgaben"),"")</f>
        <v/>
      </c>
    </row>
    <row r="268" spans="1:27" ht="18" customHeight="1" x14ac:dyDescent="0.2">
      <c r="A268" s="86" t="str">
        <f t="shared" si="137"/>
        <v/>
      </c>
      <c r="B268" s="87" t="str">
        <f>IF(D268=0,"",IF(D268&lt;&gt;"",Kataloge_Import!B267,""))</f>
        <v/>
      </c>
      <c r="C268" s="87" t="str">
        <f t="shared" si="135"/>
        <v/>
      </c>
      <c r="D268" s="156" t="str">
        <f>IFERROR(VLOOKUP(Kataloge_Import!A267,'Nachweis Miete_MNK'!$A$28:$AB$277,23,FALSE),"")</f>
        <v/>
      </c>
      <c r="E268" s="90"/>
      <c r="F268" s="90"/>
      <c r="G268" s="88" t="str">
        <f>IF(D268=0,"",IFERROR(VLOOKUP(Kataloge_Import!A267,'Nachweis Miete_MNK'!$A$28:$AB$277,2,FALSE),""))</f>
        <v/>
      </c>
      <c r="H268" s="88" t="str">
        <f>IF(D268=0,"",IFERROR(VLOOKUP(Kataloge_Import!A267,'Nachweis Miete_MNK'!$A$28:$AB$277,3,FALSE),""))</f>
        <v/>
      </c>
      <c r="I268" s="88" t="str">
        <f>IF(D268=0,"",IFERROR(VLOOKUP(Kataloge_Import!A267,'Nachweis Miete_MNK'!$A$28:$AB$277,4,FALSE),""))</f>
        <v/>
      </c>
      <c r="J268" s="143" t="str">
        <f>IF(D268=0,"",IFERROR(VLOOKUP(Kataloge_Import!A267,'Nachweis Miete_MNK'!$A$28:$AB$277,5,FALSE),""))</f>
        <v/>
      </c>
      <c r="K268" s="143" t="str">
        <f>IF(D268=0,"",IFERROR(VLOOKUP(Kataloge_Import!A267,'Nachweis Miete_MNK'!$A$28:$AB$277,6,FALSE),""))</f>
        <v/>
      </c>
      <c r="L268" s="89" t="str">
        <f>IF(D268=0,"",IFERROR(VLOOKUP(Kataloge_Import!A267,'Nachweis Miete_MNK'!$A$28:$AB$277,9,FALSE),""))</f>
        <v/>
      </c>
      <c r="M268" s="89" t="str">
        <f>IF(D268=0,"",IFERROR(VLOOKUP(Kataloge_Import!A267,'Nachweis Miete_MNK'!$A$28:$AB$277,28,FALSE),""))</f>
        <v/>
      </c>
      <c r="N268" s="145" t="str">
        <f t="shared" ref="N268" si="142">IF(D268=0,"",IF(D268&lt;&gt;"","unbar",""))</f>
        <v/>
      </c>
      <c r="O268" s="143"/>
      <c r="P268" s="89"/>
      <c r="Q268" s="147"/>
      <c r="R268" s="89"/>
      <c r="S268" s="89"/>
      <c r="T268" s="89"/>
      <c r="U268" s="156"/>
      <c r="V268" s="143"/>
      <c r="W268" s="143"/>
      <c r="X268" s="143"/>
      <c r="Y268" s="143"/>
      <c r="Z268" s="143"/>
      <c r="AA268" s="143"/>
    </row>
    <row r="269" spans="1:27" ht="18" customHeight="1" x14ac:dyDescent="0.2">
      <c r="A269" s="137" t="str">
        <f t="shared" si="137"/>
        <v/>
      </c>
      <c r="B269" s="138" t="str">
        <f>IF(D269=0,"",IF(D269&lt;&gt;"",Kataloge_Import!B268,""))</f>
        <v/>
      </c>
      <c r="C269" s="138" t="str">
        <f t="shared" si="135"/>
        <v/>
      </c>
      <c r="D269" s="157" t="str">
        <f>IFERROR(VLOOKUP(Kataloge_Import!A268,'Nachweis Miete_MNK'!$A$28:$AB$277,26,FALSE),"")</f>
        <v/>
      </c>
      <c r="E269" s="90"/>
      <c r="F269" s="90"/>
      <c r="G269" s="140"/>
      <c r="H269" s="140"/>
      <c r="I269" s="140"/>
      <c r="J269" s="144"/>
      <c r="K269" s="144"/>
      <c r="L269" s="139"/>
      <c r="M269" s="139"/>
      <c r="N269" s="146"/>
      <c r="O269" s="144" t="str">
        <f>IF(D269=0,"",IFERROR(VLOOKUP(Kataloge_Import!A268,'Nachweis Miete_MNK'!$A$28:$AB$277,7,FALSE),""))</f>
        <v/>
      </c>
      <c r="P269" s="139" t="str">
        <f>IF(D269=0,"",IFERROR(VLOOKUP(Kataloge_Import!A268,'Nachweis Miete_MNK'!$A$28:$AB$277,14,FALSE),""))</f>
        <v/>
      </c>
      <c r="Q269" s="148" t="str">
        <f>IF(D269=0,"",IFERROR(VLOOKUP(Kataloge_Import!A268,'Nachweis Miete_MNK'!$A$28:$AB$277,8,FALSE),""))</f>
        <v/>
      </c>
      <c r="R269" s="139" t="str">
        <f>IF(D269=0,"",IFERROR(VLOOKUP(Kataloge_Import!A268,'Nachweis Miete_MNK'!$A$28:$AB$277,27,FALSE),""))</f>
        <v/>
      </c>
      <c r="S269" s="139" t="str">
        <f>IF(D269=0,"",IFERROR(VLOOKUP(Kataloge_Import!A268,'Nachweis Miete_MNK'!$A$28:$AB$277,18,FALSE),""))</f>
        <v/>
      </c>
      <c r="T269" s="139" t="str">
        <f>IF(D269=0,"",IFERROR(VLOOKUP(Kataloge_Import!A268,'Nachweis Miete_MNK'!$A$28:$AB$277,20,FALSE),""))</f>
        <v/>
      </c>
      <c r="U269" s="157" t="str">
        <f>IF(D269=0,"",IFERROR(VLOOKUP(Kataloge_Import!A268,'Nachweis Miete_MNK'!$A$28:$AB$277,25,FALSE),""))</f>
        <v/>
      </c>
      <c r="V269" s="144" t="str">
        <f>IF(AND($B269&lt;&gt;"",HHJ=Kataloge!S$1),CONCATENATE($U269,"_","Mietneben- bzw. Betriebsausgaben"),"")</f>
        <v/>
      </c>
      <c r="W269" s="144" t="str">
        <f>IF(AND($B269&lt;&gt;"",HHJ=Kataloge!T$1),CONCATENATE($U269,"_","Mietneben- bzw. Betriebsausgaben"),"")</f>
        <v/>
      </c>
      <c r="X269" s="144" t="str">
        <f>IF(AND($B269&lt;&gt;"",HHJ=Kataloge!U$1),CONCATENATE($U269,"_","Mietneben- bzw. Betriebsausgaben"),"")</f>
        <v/>
      </c>
      <c r="Y269" s="144" t="str">
        <f>IF(AND($B269&lt;&gt;"",HHJ=Kataloge!V$1),CONCATENATE($U269,"_","Mietneben- bzw. Betriebsausgaben"),"")</f>
        <v/>
      </c>
      <c r="Z269" s="144" t="str">
        <f>IF(AND($B269&lt;&gt;"",HHJ=Kataloge!W$1),CONCATENATE($U269,"_","Mietneben- bzw. Betriebsausgaben"),"")</f>
        <v/>
      </c>
      <c r="AA269" s="144" t="str">
        <f>IF(AND($B269&lt;&gt;"",HHJ=Kataloge!X$1),CONCATENATE($U269,"_","Mietneben- bzw. Betriebsausgaben"),"")</f>
        <v/>
      </c>
    </row>
    <row r="270" spans="1:27" ht="18" customHeight="1" x14ac:dyDescent="0.2">
      <c r="A270" s="86" t="str">
        <f t="shared" si="137"/>
        <v/>
      </c>
      <c r="B270" s="87" t="str">
        <f>IF(D270=0,"",IF(D270&lt;&gt;"",Kataloge_Import!B269,""))</f>
        <v/>
      </c>
      <c r="C270" s="87" t="str">
        <f t="shared" si="135"/>
        <v/>
      </c>
      <c r="D270" s="156" t="str">
        <f>IFERROR(VLOOKUP(Kataloge_Import!A269,'Nachweis Miete_MNK'!$A$28:$AB$277,23,FALSE),"")</f>
        <v/>
      </c>
      <c r="E270" s="90"/>
      <c r="F270" s="90"/>
      <c r="G270" s="88" t="str">
        <f>IF(D270=0,"",IFERROR(VLOOKUP(Kataloge_Import!A269,'Nachweis Miete_MNK'!$A$28:$AB$277,2,FALSE),""))</f>
        <v/>
      </c>
      <c r="H270" s="88" t="str">
        <f>IF(D270=0,"",IFERROR(VLOOKUP(Kataloge_Import!A269,'Nachweis Miete_MNK'!$A$28:$AB$277,3,FALSE),""))</f>
        <v/>
      </c>
      <c r="I270" s="88" t="str">
        <f>IF(D270=0,"",IFERROR(VLOOKUP(Kataloge_Import!A269,'Nachweis Miete_MNK'!$A$28:$AB$277,4,FALSE),""))</f>
        <v/>
      </c>
      <c r="J270" s="143" t="str">
        <f>IF(D270=0,"",IFERROR(VLOOKUP(Kataloge_Import!A269,'Nachweis Miete_MNK'!$A$28:$AB$277,5,FALSE),""))</f>
        <v/>
      </c>
      <c r="K270" s="143" t="str">
        <f>IF(D270=0,"",IFERROR(VLOOKUP(Kataloge_Import!A269,'Nachweis Miete_MNK'!$A$28:$AB$277,6,FALSE),""))</f>
        <v/>
      </c>
      <c r="L270" s="89" t="str">
        <f>IF(D270=0,"",IFERROR(VLOOKUP(Kataloge_Import!A269,'Nachweis Miete_MNK'!$A$28:$AB$277,9,FALSE),""))</f>
        <v/>
      </c>
      <c r="M270" s="89" t="str">
        <f>IF(D270=0,"",IFERROR(VLOOKUP(Kataloge_Import!A269,'Nachweis Miete_MNK'!$A$28:$AB$277,28,FALSE),""))</f>
        <v/>
      </c>
      <c r="N270" s="145" t="str">
        <f t="shared" ref="N270" si="143">IF(D270=0,"",IF(D270&lt;&gt;"","unbar",""))</f>
        <v/>
      </c>
      <c r="O270" s="143"/>
      <c r="P270" s="89"/>
      <c r="Q270" s="147"/>
      <c r="R270" s="89"/>
      <c r="S270" s="89"/>
      <c r="T270" s="89"/>
      <c r="U270" s="156"/>
      <c r="V270" s="143"/>
      <c r="W270" s="143"/>
      <c r="X270" s="143"/>
      <c r="Y270" s="143"/>
      <c r="Z270" s="143"/>
      <c r="AA270" s="143"/>
    </row>
    <row r="271" spans="1:27" ht="18" customHeight="1" x14ac:dyDescent="0.2">
      <c r="A271" s="137" t="str">
        <f t="shared" si="137"/>
        <v/>
      </c>
      <c r="B271" s="138" t="str">
        <f>IF(D271=0,"",IF(D271&lt;&gt;"",Kataloge_Import!B270,""))</f>
        <v/>
      </c>
      <c r="C271" s="138" t="str">
        <f t="shared" si="135"/>
        <v/>
      </c>
      <c r="D271" s="157" t="str">
        <f>IFERROR(VLOOKUP(Kataloge_Import!A270,'Nachweis Miete_MNK'!$A$28:$AB$277,26,FALSE),"")</f>
        <v/>
      </c>
      <c r="E271" s="90"/>
      <c r="F271" s="90"/>
      <c r="G271" s="140"/>
      <c r="H271" s="140"/>
      <c r="I271" s="140"/>
      <c r="J271" s="144"/>
      <c r="K271" s="144"/>
      <c r="L271" s="139"/>
      <c r="M271" s="139"/>
      <c r="N271" s="146"/>
      <c r="O271" s="144" t="str">
        <f>IF(D271=0,"",IFERROR(VLOOKUP(Kataloge_Import!A270,'Nachweis Miete_MNK'!$A$28:$AB$277,7,FALSE),""))</f>
        <v/>
      </c>
      <c r="P271" s="139" t="str">
        <f>IF(D271=0,"",IFERROR(VLOOKUP(Kataloge_Import!A270,'Nachweis Miete_MNK'!$A$28:$AB$277,14,FALSE),""))</f>
        <v/>
      </c>
      <c r="Q271" s="148" t="str">
        <f>IF(D271=0,"",IFERROR(VLOOKUP(Kataloge_Import!A270,'Nachweis Miete_MNK'!$A$28:$AB$277,8,FALSE),""))</f>
        <v/>
      </c>
      <c r="R271" s="139" t="str">
        <f>IF(D271=0,"",IFERROR(VLOOKUP(Kataloge_Import!A270,'Nachweis Miete_MNK'!$A$28:$AB$277,27,FALSE),""))</f>
        <v/>
      </c>
      <c r="S271" s="139" t="str">
        <f>IF(D271=0,"",IFERROR(VLOOKUP(Kataloge_Import!A270,'Nachweis Miete_MNK'!$A$28:$AB$277,18,FALSE),""))</f>
        <v/>
      </c>
      <c r="T271" s="139" t="str">
        <f>IF(D271=0,"",IFERROR(VLOOKUP(Kataloge_Import!A270,'Nachweis Miete_MNK'!$A$28:$AB$277,20,FALSE),""))</f>
        <v/>
      </c>
      <c r="U271" s="157" t="str">
        <f>IF(D271=0,"",IFERROR(VLOOKUP(Kataloge_Import!A270,'Nachweis Miete_MNK'!$A$28:$AB$277,25,FALSE),""))</f>
        <v/>
      </c>
      <c r="V271" s="144" t="str">
        <f>IF(AND($B271&lt;&gt;"",HHJ=Kataloge!S$1),CONCATENATE($U271,"_","Mietneben- bzw. Betriebsausgaben"),"")</f>
        <v/>
      </c>
      <c r="W271" s="144" t="str">
        <f>IF(AND($B271&lt;&gt;"",HHJ=Kataloge!T$1),CONCATENATE($U271,"_","Mietneben- bzw. Betriebsausgaben"),"")</f>
        <v/>
      </c>
      <c r="X271" s="144" t="str">
        <f>IF(AND($B271&lt;&gt;"",HHJ=Kataloge!U$1),CONCATENATE($U271,"_","Mietneben- bzw. Betriebsausgaben"),"")</f>
        <v/>
      </c>
      <c r="Y271" s="144" t="str">
        <f>IF(AND($B271&lt;&gt;"",HHJ=Kataloge!V$1),CONCATENATE($U271,"_","Mietneben- bzw. Betriebsausgaben"),"")</f>
        <v/>
      </c>
      <c r="Z271" s="144" t="str">
        <f>IF(AND($B271&lt;&gt;"",HHJ=Kataloge!W$1),CONCATENATE($U271,"_","Mietneben- bzw. Betriebsausgaben"),"")</f>
        <v/>
      </c>
      <c r="AA271" s="144" t="str">
        <f>IF(AND($B271&lt;&gt;"",HHJ=Kataloge!X$1),CONCATENATE($U271,"_","Mietneben- bzw. Betriebsausgaben"),"")</f>
        <v/>
      </c>
    </row>
    <row r="272" spans="1:27" ht="18" customHeight="1" x14ac:dyDescent="0.2">
      <c r="A272" s="86" t="str">
        <f t="shared" si="137"/>
        <v/>
      </c>
      <c r="B272" s="87" t="str">
        <f>IF(D272=0,"",IF(D272&lt;&gt;"",Kataloge_Import!B271,""))</f>
        <v/>
      </c>
      <c r="C272" s="87" t="str">
        <f t="shared" si="135"/>
        <v/>
      </c>
      <c r="D272" s="156" t="str">
        <f>IFERROR(VLOOKUP(Kataloge_Import!A271,'Nachweis Miete_MNK'!$A$28:$AB$277,23,FALSE),"")</f>
        <v/>
      </c>
      <c r="E272" s="90"/>
      <c r="F272" s="90"/>
      <c r="G272" s="88" t="str">
        <f>IF(D272=0,"",IFERROR(VLOOKUP(Kataloge_Import!A271,'Nachweis Miete_MNK'!$A$28:$AB$277,2,FALSE),""))</f>
        <v/>
      </c>
      <c r="H272" s="88" t="str">
        <f>IF(D272=0,"",IFERROR(VLOOKUP(Kataloge_Import!A271,'Nachweis Miete_MNK'!$A$28:$AB$277,3,FALSE),""))</f>
        <v/>
      </c>
      <c r="I272" s="88" t="str">
        <f>IF(D272=0,"",IFERROR(VLOOKUP(Kataloge_Import!A271,'Nachweis Miete_MNK'!$A$28:$AB$277,4,FALSE),""))</f>
        <v/>
      </c>
      <c r="J272" s="143" t="str">
        <f>IF(D272=0,"",IFERROR(VLOOKUP(Kataloge_Import!A271,'Nachweis Miete_MNK'!$A$28:$AB$277,5,FALSE),""))</f>
        <v/>
      </c>
      <c r="K272" s="143" t="str">
        <f>IF(D272=0,"",IFERROR(VLOOKUP(Kataloge_Import!A271,'Nachweis Miete_MNK'!$A$28:$AB$277,6,FALSE),""))</f>
        <v/>
      </c>
      <c r="L272" s="89" t="str">
        <f>IF(D272=0,"",IFERROR(VLOOKUP(Kataloge_Import!A271,'Nachweis Miete_MNK'!$A$28:$AB$277,9,FALSE),""))</f>
        <v/>
      </c>
      <c r="M272" s="89" t="str">
        <f>IF(D272=0,"",IFERROR(VLOOKUP(Kataloge_Import!A271,'Nachweis Miete_MNK'!$A$28:$AB$277,28,FALSE),""))</f>
        <v/>
      </c>
      <c r="N272" s="145" t="str">
        <f t="shared" ref="N272" si="144">IF(D272=0,"",IF(D272&lt;&gt;"","unbar",""))</f>
        <v/>
      </c>
      <c r="O272" s="143"/>
      <c r="P272" s="89"/>
      <c r="Q272" s="147"/>
      <c r="R272" s="89"/>
      <c r="S272" s="89"/>
      <c r="T272" s="89"/>
      <c r="U272" s="156"/>
      <c r="V272" s="143"/>
      <c r="W272" s="143"/>
      <c r="X272" s="143"/>
      <c r="Y272" s="143"/>
      <c r="Z272" s="143"/>
      <c r="AA272" s="143"/>
    </row>
    <row r="273" spans="1:27" ht="18" customHeight="1" x14ac:dyDescent="0.2">
      <c r="A273" s="137" t="str">
        <f t="shared" si="137"/>
        <v/>
      </c>
      <c r="B273" s="138" t="str">
        <f>IF(D273=0,"",IF(D273&lt;&gt;"",Kataloge_Import!B272,""))</f>
        <v/>
      </c>
      <c r="C273" s="138" t="str">
        <f t="shared" si="135"/>
        <v/>
      </c>
      <c r="D273" s="157" t="str">
        <f>IFERROR(VLOOKUP(Kataloge_Import!A272,'Nachweis Miete_MNK'!$A$28:$AB$277,26,FALSE),"")</f>
        <v/>
      </c>
      <c r="E273" s="90"/>
      <c r="F273" s="90"/>
      <c r="G273" s="140"/>
      <c r="H273" s="140"/>
      <c r="I273" s="140"/>
      <c r="J273" s="144"/>
      <c r="K273" s="144"/>
      <c r="L273" s="139"/>
      <c r="M273" s="139"/>
      <c r="N273" s="146"/>
      <c r="O273" s="144" t="str">
        <f>IF(D273=0,"",IFERROR(VLOOKUP(Kataloge_Import!A272,'Nachweis Miete_MNK'!$A$28:$AB$277,7,FALSE),""))</f>
        <v/>
      </c>
      <c r="P273" s="139" t="str">
        <f>IF(D273=0,"",IFERROR(VLOOKUP(Kataloge_Import!A272,'Nachweis Miete_MNK'!$A$28:$AB$277,14,FALSE),""))</f>
        <v/>
      </c>
      <c r="Q273" s="148" t="str">
        <f>IF(D273=0,"",IFERROR(VLOOKUP(Kataloge_Import!A272,'Nachweis Miete_MNK'!$A$28:$AB$277,8,FALSE),""))</f>
        <v/>
      </c>
      <c r="R273" s="139" t="str">
        <f>IF(D273=0,"",IFERROR(VLOOKUP(Kataloge_Import!A272,'Nachweis Miete_MNK'!$A$28:$AB$277,27,FALSE),""))</f>
        <v/>
      </c>
      <c r="S273" s="139" t="str">
        <f>IF(D273=0,"",IFERROR(VLOOKUP(Kataloge_Import!A272,'Nachweis Miete_MNK'!$A$28:$AB$277,18,FALSE),""))</f>
        <v/>
      </c>
      <c r="T273" s="139" t="str">
        <f>IF(D273=0,"",IFERROR(VLOOKUP(Kataloge_Import!A272,'Nachweis Miete_MNK'!$A$28:$AB$277,20,FALSE),""))</f>
        <v/>
      </c>
      <c r="U273" s="157" t="str">
        <f>IF(D273=0,"",IFERROR(VLOOKUP(Kataloge_Import!A272,'Nachweis Miete_MNK'!$A$28:$AB$277,25,FALSE),""))</f>
        <v/>
      </c>
      <c r="V273" s="144" t="str">
        <f>IF(AND($B273&lt;&gt;"",HHJ=Kataloge!S$1),CONCATENATE($U273,"_","Mietneben- bzw. Betriebsausgaben"),"")</f>
        <v/>
      </c>
      <c r="W273" s="144" t="str">
        <f>IF(AND($B273&lt;&gt;"",HHJ=Kataloge!T$1),CONCATENATE($U273,"_","Mietneben- bzw. Betriebsausgaben"),"")</f>
        <v/>
      </c>
      <c r="X273" s="144" t="str">
        <f>IF(AND($B273&lt;&gt;"",HHJ=Kataloge!U$1),CONCATENATE($U273,"_","Mietneben- bzw. Betriebsausgaben"),"")</f>
        <v/>
      </c>
      <c r="Y273" s="144" t="str">
        <f>IF(AND($B273&lt;&gt;"",HHJ=Kataloge!V$1),CONCATENATE($U273,"_","Mietneben- bzw. Betriebsausgaben"),"")</f>
        <v/>
      </c>
      <c r="Z273" s="144" t="str">
        <f>IF(AND($B273&lt;&gt;"",HHJ=Kataloge!W$1),CONCATENATE($U273,"_","Mietneben- bzw. Betriebsausgaben"),"")</f>
        <v/>
      </c>
      <c r="AA273" s="144" t="str">
        <f>IF(AND($B273&lt;&gt;"",HHJ=Kataloge!X$1),CONCATENATE($U273,"_","Mietneben- bzw. Betriebsausgaben"),"")</f>
        <v/>
      </c>
    </row>
    <row r="274" spans="1:27" ht="18" customHeight="1" x14ac:dyDescent="0.2">
      <c r="A274" s="86" t="str">
        <f t="shared" si="137"/>
        <v/>
      </c>
      <c r="B274" s="87" t="str">
        <f>IF(D274=0,"",IF(D274&lt;&gt;"",Kataloge_Import!B273,""))</f>
        <v/>
      </c>
      <c r="C274" s="87" t="str">
        <f t="shared" si="135"/>
        <v/>
      </c>
      <c r="D274" s="156" t="str">
        <f>IFERROR(VLOOKUP(Kataloge_Import!A273,'Nachweis Miete_MNK'!$A$28:$AB$277,23,FALSE),"")</f>
        <v/>
      </c>
      <c r="E274" s="90"/>
      <c r="F274" s="90"/>
      <c r="G274" s="88" t="str">
        <f>IF(D274=0,"",IFERROR(VLOOKUP(Kataloge_Import!A273,'Nachweis Miete_MNK'!$A$28:$AB$277,2,FALSE),""))</f>
        <v/>
      </c>
      <c r="H274" s="88" t="str">
        <f>IF(D274=0,"",IFERROR(VLOOKUP(Kataloge_Import!A273,'Nachweis Miete_MNK'!$A$28:$AB$277,3,FALSE),""))</f>
        <v/>
      </c>
      <c r="I274" s="88" t="str">
        <f>IF(D274=0,"",IFERROR(VLOOKUP(Kataloge_Import!A273,'Nachweis Miete_MNK'!$A$28:$AB$277,4,FALSE),""))</f>
        <v/>
      </c>
      <c r="J274" s="143" t="str">
        <f>IF(D274=0,"",IFERROR(VLOOKUP(Kataloge_Import!A273,'Nachweis Miete_MNK'!$A$28:$AB$277,5,FALSE),""))</f>
        <v/>
      </c>
      <c r="K274" s="143" t="str">
        <f>IF(D274=0,"",IFERROR(VLOOKUP(Kataloge_Import!A273,'Nachweis Miete_MNK'!$A$28:$AB$277,6,FALSE),""))</f>
        <v/>
      </c>
      <c r="L274" s="89" t="str">
        <f>IF(D274=0,"",IFERROR(VLOOKUP(Kataloge_Import!A273,'Nachweis Miete_MNK'!$A$28:$AB$277,9,FALSE),""))</f>
        <v/>
      </c>
      <c r="M274" s="89" t="str">
        <f>IF(D274=0,"",IFERROR(VLOOKUP(Kataloge_Import!A273,'Nachweis Miete_MNK'!$A$28:$AB$277,28,FALSE),""))</f>
        <v/>
      </c>
      <c r="N274" s="145" t="str">
        <f t="shared" ref="N274" si="145">IF(D274=0,"",IF(D274&lt;&gt;"","unbar",""))</f>
        <v/>
      </c>
      <c r="O274" s="143"/>
      <c r="P274" s="89"/>
      <c r="Q274" s="147"/>
      <c r="R274" s="89"/>
      <c r="S274" s="89"/>
      <c r="T274" s="89"/>
      <c r="U274" s="156"/>
      <c r="V274" s="143"/>
      <c r="W274" s="143"/>
      <c r="X274" s="143"/>
      <c r="Y274" s="143"/>
      <c r="Z274" s="143"/>
      <c r="AA274" s="143"/>
    </row>
    <row r="275" spans="1:27" ht="18" customHeight="1" x14ac:dyDescent="0.2">
      <c r="A275" s="137" t="str">
        <f t="shared" si="137"/>
        <v/>
      </c>
      <c r="B275" s="138" t="str">
        <f>IF(D275=0,"",IF(D275&lt;&gt;"",Kataloge_Import!B274,""))</f>
        <v/>
      </c>
      <c r="C275" s="138" t="str">
        <f t="shared" si="135"/>
        <v/>
      </c>
      <c r="D275" s="157" t="str">
        <f>IFERROR(VLOOKUP(Kataloge_Import!A274,'Nachweis Miete_MNK'!$A$28:$AB$277,26,FALSE),"")</f>
        <v/>
      </c>
      <c r="E275" s="90"/>
      <c r="F275" s="90"/>
      <c r="G275" s="140"/>
      <c r="H275" s="140"/>
      <c r="I275" s="140"/>
      <c r="J275" s="144"/>
      <c r="K275" s="144"/>
      <c r="L275" s="139"/>
      <c r="M275" s="139"/>
      <c r="N275" s="146"/>
      <c r="O275" s="144" t="str">
        <f>IF(D275=0,"",IFERROR(VLOOKUP(Kataloge_Import!A274,'Nachweis Miete_MNK'!$A$28:$AB$277,7,FALSE),""))</f>
        <v/>
      </c>
      <c r="P275" s="139" t="str">
        <f>IF(D275=0,"",IFERROR(VLOOKUP(Kataloge_Import!A274,'Nachweis Miete_MNK'!$A$28:$AB$277,14,FALSE),""))</f>
        <v/>
      </c>
      <c r="Q275" s="148" t="str">
        <f>IF(D275=0,"",IFERROR(VLOOKUP(Kataloge_Import!A274,'Nachweis Miete_MNK'!$A$28:$AB$277,8,FALSE),""))</f>
        <v/>
      </c>
      <c r="R275" s="139" t="str">
        <f>IF(D275=0,"",IFERROR(VLOOKUP(Kataloge_Import!A274,'Nachweis Miete_MNK'!$A$28:$AB$277,27,FALSE),""))</f>
        <v/>
      </c>
      <c r="S275" s="139" t="str">
        <f>IF(D275=0,"",IFERROR(VLOOKUP(Kataloge_Import!A274,'Nachweis Miete_MNK'!$A$28:$AB$277,18,FALSE),""))</f>
        <v/>
      </c>
      <c r="T275" s="139" t="str">
        <f>IF(D275=0,"",IFERROR(VLOOKUP(Kataloge_Import!A274,'Nachweis Miete_MNK'!$A$28:$AB$277,20,FALSE),""))</f>
        <v/>
      </c>
      <c r="U275" s="157" t="str">
        <f>IF(D275=0,"",IFERROR(VLOOKUP(Kataloge_Import!A274,'Nachweis Miete_MNK'!$A$28:$AB$277,25,FALSE),""))</f>
        <v/>
      </c>
      <c r="V275" s="144" t="str">
        <f>IF(AND($B275&lt;&gt;"",HHJ=Kataloge!S$1),CONCATENATE($U275,"_","Mietneben- bzw. Betriebsausgaben"),"")</f>
        <v/>
      </c>
      <c r="W275" s="144" t="str">
        <f>IF(AND($B275&lt;&gt;"",HHJ=Kataloge!T$1),CONCATENATE($U275,"_","Mietneben- bzw. Betriebsausgaben"),"")</f>
        <v/>
      </c>
      <c r="X275" s="144" t="str">
        <f>IF(AND($B275&lt;&gt;"",HHJ=Kataloge!U$1),CONCATENATE($U275,"_","Mietneben- bzw. Betriebsausgaben"),"")</f>
        <v/>
      </c>
      <c r="Y275" s="144" t="str">
        <f>IF(AND($B275&lt;&gt;"",HHJ=Kataloge!V$1),CONCATENATE($U275,"_","Mietneben- bzw. Betriebsausgaben"),"")</f>
        <v/>
      </c>
      <c r="Z275" s="144" t="str">
        <f>IF(AND($B275&lt;&gt;"",HHJ=Kataloge!W$1),CONCATENATE($U275,"_","Mietneben- bzw. Betriebsausgaben"),"")</f>
        <v/>
      </c>
      <c r="AA275" s="144" t="str">
        <f>IF(AND($B275&lt;&gt;"",HHJ=Kataloge!X$1),CONCATENATE($U275,"_","Mietneben- bzw. Betriebsausgaben"),"")</f>
        <v/>
      </c>
    </row>
    <row r="276" spans="1:27" ht="18" customHeight="1" x14ac:dyDescent="0.2">
      <c r="A276" s="86" t="str">
        <f t="shared" si="137"/>
        <v/>
      </c>
      <c r="B276" s="87" t="str">
        <f>IF(D276=0,"",IF(D276&lt;&gt;"",Kataloge_Import!B275,""))</f>
        <v/>
      </c>
      <c r="C276" s="87" t="str">
        <f t="shared" si="135"/>
        <v/>
      </c>
      <c r="D276" s="156" t="str">
        <f>IFERROR(VLOOKUP(Kataloge_Import!A275,'Nachweis Miete_MNK'!$A$28:$AB$277,23,FALSE),"")</f>
        <v/>
      </c>
      <c r="E276" s="90"/>
      <c r="F276" s="90"/>
      <c r="G276" s="88" t="str">
        <f>IF(D276=0,"",IFERROR(VLOOKUP(Kataloge_Import!A275,'Nachweis Miete_MNK'!$A$28:$AB$277,2,FALSE),""))</f>
        <v/>
      </c>
      <c r="H276" s="88" t="str">
        <f>IF(D276=0,"",IFERROR(VLOOKUP(Kataloge_Import!A275,'Nachweis Miete_MNK'!$A$28:$AB$277,3,FALSE),""))</f>
        <v/>
      </c>
      <c r="I276" s="88" t="str">
        <f>IF(D276=0,"",IFERROR(VLOOKUP(Kataloge_Import!A275,'Nachweis Miete_MNK'!$A$28:$AB$277,4,FALSE),""))</f>
        <v/>
      </c>
      <c r="J276" s="143" t="str">
        <f>IF(D276=0,"",IFERROR(VLOOKUP(Kataloge_Import!A275,'Nachweis Miete_MNK'!$A$28:$AB$277,5,FALSE),""))</f>
        <v/>
      </c>
      <c r="K276" s="143" t="str">
        <f>IF(D276=0,"",IFERROR(VLOOKUP(Kataloge_Import!A275,'Nachweis Miete_MNK'!$A$28:$AB$277,6,FALSE),""))</f>
        <v/>
      </c>
      <c r="L276" s="89" t="str">
        <f>IF(D276=0,"",IFERROR(VLOOKUP(Kataloge_Import!A275,'Nachweis Miete_MNK'!$A$28:$AB$277,9,FALSE),""))</f>
        <v/>
      </c>
      <c r="M276" s="89" t="str">
        <f>IF(D276=0,"",IFERROR(VLOOKUP(Kataloge_Import!A275,'Nachweis Miete_MNK'!$A$28:$AB$277,28,FALSE),""))</f>
        <v/>
      </c>
      <c r="N276" s="145" t="str">
        <f t="shared" ref="N276" si="146">IF(D276=0,"",IF(D276&lt;&gt;"","unbar",""))</f>
        <v/>
      </c>
      <c r="O276" s="143"/>
      <c r="P276" s="89"/>
      <c r="Q276" s="147"/>
      <c r="R276" s="89"/>
      <c r="S276" s="89"/>
      <c r="T276" s="89"/>
      <c r="U276" s="156"/>
      <c r="V276" s="143"/>
      <c r="W276" s="143"/>
      <c r="X276" s="143"/>
      <c r="Y276" s="143"/>
      <c r="Z276" s="143"/>
      <c r="AA276" s="143"/>
    </row>
    <row r="277" spans="1:27" ht="18" customHeight="1" x14ac:dyDescent="0.2">
      <c r="A277" s="137" t="str">
        <f t="shared" si="137"/>
        <v/>
      </c>
      <c r="B277" s="138" t="str">
        <f>IF(D277=0,"",IF(D277&lt;&gt;"",Kataloge_Import!B276,""))</f>
        <v/>
      </c>
      <c r="C277" s="138" t="str">
        <f t="shared" si="135"/>
        <v/>
      </c>
      <c r="D277" s="157" t="str">
        <f>IFERROR(VLOOKUP(Kataloge_Import!A276,'Nachweis Miete_MNK'!$A$28:$AB$277,26,FALSE),"")</f>
        <v/>
      </c>
      <c r="E277" s="90"/>
      <c r="F277" s="90"/>
      <c r="G277" s="140"/>
      <c r="H277" s="140"/>
      <c r="I277" s="140"/>
      <c r="J277" s="144"/>
      <c r="K277" s="144"/>
      <c r="L277" s="139"/>
      <c r="M277" s="139"/>
      <c r="N277" s="146"/>
      <c r="O277" s="144" t="str">
        <f>IF(D277=0,"",IFERROR(VLOOKUP(Kataloge_Import!A276,'Nachweis Miete_MNK'!$A$28:$AB$277,7,FALSE),""))</f>
        <v/>
      </c>
      <c r="P277" s="139" t="str">
        <f>IF(D277=0,"",IFERROR(VLOOKUP(Kataloge_Import!A276,'Nachweis Miete_MNK'!$A$28:$AB$277,14,FALSE),""))</f>
        <v/>
      </c>
      <c r="Q277" s="148" t="str">
        <f>IF(D277=0,"",IFERROR(VLOOKUP(Kataloge_Import!A276,'Nachweis Miete_MNK'!$A$28:$AB$277,8,FALSE),""))</f>
        <v/>
      </c>
      <c r="R277" s="139" t="str">
        <f>IF(D277=0,"",IFERROR(VLOOKUP(Kataloge_Import!A276,'Nachweis Miete_MNK'!$A$28:$AB$277,27,FALSE),""))</f>
        <v/>
      </c>
      <c r="S277" s="139" t="str">
        <f>IF(D277=0,"",IFERROR(VLOOKUP(Kataloge_Import!A276,'Nachweis Miete_MNK'!$A$28:$AB$277,18,FALSE),""))</f>
        <v/>
      </c>
      <c r="T277" s="139" t="str">
        <f>IF(D277=0,"",IFERROR(VLOOKUP(Kataloge_Import!A276,'Nachweis Miete_MNK'!$A$28:$AB$277,20,FALSE),""))</f>
        <v/>
      </c>
      <c r="U277" s="157" t="str">
        <f>IF(D277=0,"",IFERROR(VLOOKUP(Kataloge_Import!A276,'Nachweis Miete_MNK'!$A$28:$AB$277,25,FALSE),""))</f>
        <v/>
      </c>
      <c r="V277" s="144" t="str">
        <f>IF(AND($B277&lt;&gt;"",HHJ=Kataloge!S$1),CONCATENATE($U277,"_","Mietneben- bzw. Betriebsausgaben"),"")</f>
        <v/>
      </c>
      <c r="W277" s="144" t="str">
        <f>IF(AND($B277&lt;&gt;"",HHJ=Kataloge!T$1),CONCATENATE($U277,"_","Mietneben- bzw. Betriebsausgaben"),"")</f>
        <v/>
      </c>
      <c r="X277" s="144" t="str">
        <f>IF(AND($B277&lt;&gt;"",HHJ=Kataloge!U$1),CONCATENATE($U277,"_","Mietneben- bzw. Betriebsausgaben"),"")</f>
        <v/>
      </c>
      <c r="Y277" s="144" t="str">
        <f>IF(AND($B277&lt;&gt;"",HHJ=Kataloge!V$1),CONCATENATE($U277,"_","Mietneben- bzw. Betriebsausgaben"),"")</f>
        <v/>
      </c>
      <c r="Z277" s="144" t="str">
        <f>IF(AND($B277&lt;&gt;"",HHJ=Kataloge!W$1),CONCATENATE($U277,"_","Mietneben- bzw. Betriebsausgaben"),"")</f>
        <v/>
      </c>
      <c r="AA277" s="144" t="str">
        <f>IF(AND($B277&lt;&gt;"",HHJ=Kataloge!X$1),CONCATENATE($U277,"_","Mietneben- bzw. Betriebsausgaben"),"")</f>
        <v/>
      </c>
    </row>
    <row r="278" spans="1:27" ht="18" customHeight="1" x14ac:dyDescent="0.2">
      <c r="A278" s="86" t="str">
        <f t="shared" si="137"/>
        <v/>
      </c>
      <c r="B278" s="87" t="str">
        <f>IF(D278=0,"",IF(D278&lt;&gt;"",Kataloge_Import!B277,""))</f>
        <v/>
      </c>
      <c r="C278" s="87" t="str">
        <f t="shared" si="135"/>
        <v/>
      </c>
      <c r="D278" s="156" t="str">
        <f>IFERROR(VLOOKUP(Kataloge_Import!A277,'Nachweis Miete_MNK'!$A$28:$AB$277,23,FALSE),"")</f>
        <v/>
      </c>
      <c r="E278" s="90"/>
      <c r="F278" s="90"/>
      <c r="G278" s="88" t="str">
        <f>IF(D278=0,"",IFERROR(VLOOKUP(Kataloge_Import!A277,'Nachweis Miete_MNK'!$A$28:$AB$277,2,FALSE),""))</f>
        <v/>
      </c>
      <c r="H278" s="88" t="str">
        <f>IF(D278=0,"",IFERROR(VLOOKUP(Kataloge_Import!A277,'Nachweis Miete_MNK'!$A$28:$AB$277,3,FALSE),""))</f>
        <v/>
      </c>
      <c r="I278" s="88" t="str">
        <f>IF(D278=0,"",IFERROR(VLOOKUP(Kataloge_Import!A277,'Nachweis Miete_MNK'!$A$28:$AB$277,4,FALSE),""))</f>
        <v/>
      </c>
      <c r="J278" s="143" t="str">
        <f>IF(D278=0,"",IFERROR(VLOOKUP(Kataloge_Import!A277,'Nachweis Miete_MNK'!$A$28:$AB$277,5,FALSE),""))</f>
        <v/>
      </c>
      <c r="K278" s="143" t="str">
        <f>IF(D278=0,"",IFERROR(VLOOKUP(Kataloge_Import!A277,'Nachweis Miete_MNK'!$A$28:$AB$277,6,FALSE),""))</f>
        <v/>
      </c>
      <c r="L278" s="89" t="str">
        <f>IF(D278=0,"",IFERROR(VLOOKUP(Kataloge_Import!A277,'Nachweis Miete_MNK'!$A$28:$AB$277,9,FALSE),""))</f>
        <v/>
      </c>
      <c r="M278" s="89" t="str">
        <f>IF(D278=0,"",IFERROR(VLOOKUP(Kataloge_Import!A277,'Nachweis Miete_MNK'!$A$28:$AB$277,28,FALSE),""))</f>
        <v/>
      </c>
      <c r="N278" s="145" t="str">
        <f t="shared" ref="N278" si="147">IF(D278=0,"",IF(D278&lt;&gt;"","unbar",""))</f>
        <v/>
      </c>
      <c r="O278" s="143"/>
      <c r="P278" s="89"/>
      <c r="Q278" s="147"/>
      <c r="R278" s="89"/>
      <c r="S278" s="89"/>
      <c r="T278" s="89"/>
      <c r="U278" s="156"/>
      <c r="V278" s="143"/>
      <c r="W278" s="143"/>
      <c r="X278" s="143"/>
      <c r="Y278" s="143"/>
      <c r="Z278" s="143"/>
      <c r="AA278" s="143"/>
    </row>
    <row r="279" spans="1:27" ht="18" customHeight="1" x14ac:dyDescent="0.2">
      <c r="A279" s="137" t="str">
        <f t="shared" si="137"/>
        <v/>
      </c>
      <c r="B279" s="138" t="str">
        <f>IF(D279=0,"",IF(D279&lt;&gt;"",Kataloge_Import!B278,""))</f>
        <v/>
      </c>
      <c r="C279" s="138" t="str">
        <f t="shared" si="135"/>
        <v/>
      </c>
      <c r="D279" s="157" t="str">
        <f>IFERROR(VLOOKUP(Kataloge_Import!A278,'Nachweis Miete_MNK'!$A$28:$AB$277,26,FALSE),"")</f>
        <v/>
      </c>
      <c r="E279" s="90"/>
      <c r="F279" s="90"/>
      <c r="G279" s="140"/>
      <c r="H279" s="140"/>
      <c r="I279" s="140"/>
      <c r="J279" s="144"/>
      <c r="K279" s="144"/>
      <c r="L279" s="139"/>
      <c r="M279" s="139"/>
      <c r="N279" s="146"/>
      <c r="O279" s="144" t="str">
        <f>IF(D279=0,"",IFERROR(VLOOKUP(Kataloge_Import!A278,'Nachweis Miete_MNK'!$A$28:$AB$277,7,FALSE),""))</f>
        <v/>
      </c>
      <c r="P279" s="139" t="str">
        <f>IF(D279=0,"",IFERROR(VLOOKUP(Kataloge_Import!A278,'Nachweis Miete_MNK'!$A$28:$AB$277,14,FALSE),""))</f>
        <v/>
      </c>
      <c r="Q279" s="148" t="str">
        <f>IF(D279=0,"",IFERROR(VLOOKUP(Kataloge_Import!A278,'Nachweis Miete_MNK'!$A$28:$AB$277,8,FALSE),""))</f>
        <v/>
      </c>
      <c r="R279" s="139" t="str">
        <f>IF(D279=0,"",IFERROR(VLOOKUP(Kataloge_Import!A278,'Nachweis Miete_MNK'!$A$28:$AB$277,27,FALSE),""))</f>
        <v/>
      </c>
      <c r="S279" s="139" t="str">
        <f>IF(D279=0,"",IFERROR(VLOOKUP(Kataloge_Import!A278,'Nachweis Miete_MNK'!$A$28:$AB$277,18,FALSE),""))</f>
        <v/>
      </c>
      <c r="T279" s="139" t="str">
        <f>IF(D279=0,"",IFERROR(VLOOKUP(Kataloge_Import!A278,'Nachweis Miete_MNK'!$A$28:$AB$277,20,FALSE),""))</f>
        <v/>
      </c>
      <c r="U279" s="157" t="str">
        <f>IF(D279=0,"",IFERROR(VLOOKUP(Kataloge_Import!A278,'Nachweis Miete_MNK'!$A$28:$AB$277,25,FALSE),""))</f>
        <v/>
      </c>
      <c r="V279" s="144" t="str">
        <f>IF(AND($B279&lt;&gt;"",HHJ=Kataloge!S$1),CONCATENATE($U279,"_","Mietneben- bzw. Betriebsausgaben"),"")</f>
        <v/>
      </c>
      <c r="W279" s="144" t="str">
        <f>IF(AND($B279&lt;&gt;"",HHJ=Kataloge!T$1),CONCATENATE($U279,"_","Mietneben- bzw. Betriebsausgaben"),"")</f>
        <v/>
      </c>
      <c r="X279" s="144" t="str">
        <f>IF(AND($B279&lt;&gt;"",HHJ=Kataloge!U$1),CONCATENATE($U279,"_","Mietneben- bzw. Betriebsausgaben"),"")</f>
        <v/>
      </c>
      <c r="Y279" s="144" t="str">
        <f>IF(AND($B279&lt;&gt;"",HHJ=Kataloge!V$1),CONCATENATE($U279,"_","Mietneben- bzw. Betriebsausgaben"),"")</f>
        <v/>
      </c>
      <c r="Z279" s="144" t="str">
        <f>IF(AND($B279&lt;&gt;"",HHJ=Kataloge!W$1),CONCATENATE($U279,"_","Mietneben- bzw. Betriebsausgaben"),"")</f>
        <v/>
      </c>
      <c r="AA279" s="144" t="str">
        <f>IF(AND($B279&lt;&gt;"",HHJ=Kataloge!X$1),CONCATENATE($U279,"_","Mietneben- bzw. Betriebsausgaben"),"")</f>
        <v/>
      </c>
    </row>
    <row r="280" spans="1:27" ht="18" customHeight="1" x14ac:dyDescent="0.2">
      <c r="A280" s="86" t="str">
        <f t="shared" si="137"/>
        <v/>
      </c>
      <c r="B280" s="87" t="str">
        <f>IF(D280=0,"",IF(D280&lt;&gt;"",Kataloge_Import!B279,""))</f>
        <v/>
      </c>
      <c r="C280" s="87" t="str">
        <f t="shared" si="135"/>
        <v/>
      </c>
      <c r="D280" s="156" t="str">
        <f>IFERROR(VLOOKUP(Kataloge_Import!A279,'Nachweis Miete_MNK'!$A$28:$AB$277,23,FALSE),"")</f>
        <v/>
      </c>
      <c r="E280" s="90"/>
      <c r="F280" s="90"/>
      <c r="G280" s="88" t="str">
        <f>IF(D280=0,"",IFERROR(VLOOKUP(Kataloge_Import!A279,'Nachweis Miete_MNK'!$A$28:$AB$277,2,FALSE),""))</f>
        <v/>
      </c>
      <c r="H280" s="88" t="str">
        <f>IF(D280=0,"",IFERROR(VLOOKUP(Kataloge_Import!A279,'Nachweis Miete_MNK'!$A$28:$AB$277,3,FALSE),""))</f>
        <v/>
      </c>
      <c r="I280" s="88" t="str">
        <f>IF(D280=0,"",IFERROR(VLOOKUP(Kataloge_Import!A279,'Nachweis Miete_MNK'!$A$28:$AB$277,4,FALSE),""))</f>
        <v/>
      </c>
      <c r="J280" s="143" t="str">
        <f>IF(D280=0,"",IFERROR(VLOOKUP(Kataloge_Import!A279,'Nachweis Miete_MNK'!$A$28:$AB$277,5,FALSE),""))</f>
        <v/>
      </c>
      <c r="K280" s="143" t="str">
        <f>IF(D280=0,"",IFERROR(VLOOKUP(Kataloge_Import!A279,'Nachweis Miete_MNK'!$A$28:$AB$277,6,FALSE),""))</f>
        <v/>
      </c>
      <c r="L280" s="89" t="str">
        <f>IF(D280=0,"",IFERROR(VLOOKUP(Kataloge_Import!A279,'Nachweis Miete_MNK'!$A$28:$AB$277,9,FALSE),""))</f>
        <v/>
      </c>
      <c r="M280" s="89" t="str">
        <f>IF(D280=0,"",IFERROR(VLOOKUP(Kataloge_Import!A279,'Nachweis Miete_MNK'!$A$28:$AB$277,28,FALSE),""))</f>
        <v/>
      </c>
      <c r="N280" s="145" t="str">
        <f t="shared" ref="N280" si="148">IF(D280=0,"",IF(D280&lt;&gt;"","unbar",""))</f>
        <v/>
      </c>
      <c r="O280" s="143"/>
      <c r="P280" s="89"/>
      <c r="Q280" s="147"/>
      <c r="R280" s="89"/>
      <c r="S280" s="89"/>
      <c r="T280" s="89"/>
      <c r="U280" s="156"/>
      <c r="V280" s="143"/>
      <c r="W280" s="143"/>
      <c r="X280" s="143"/>
      <c r="Y280" s="143"/>
      <c r="Z280" s="143"/>
      <c r="AA280" s="143"/>
    </row>
    <row r="281" spans="1:27" ht="18" customHeight="1" x14ac:dyDescent="0.2">
      <c r="A281" s="137" t="str">
        <f t="shared" si="137"/>
        <v/>
      </c>
      <c r="B281" s="138" t="str">
        <f>IF(D281=0,"",IF(D281&lt;&gt;"",Kataloge_Import!B280,""))</f>
        <v/>
      </c>
      <c r="C281" s="138" t="str">
        <f t="shared" si="135"/>
        <v/>
      </c>
      <c r="D281" s="157" t="str">
        <f>IFERROR(VLOOKUP(Kataloge_Import!A280,'Nachweis Miete_MNK'!$A$28:$AB$277,26,FALSE),"")</f>
        <v/>
      </c>
      <c r="E281" s="90"/>
      <c r="F281" s="90"/>
      <c r="G281" s="140"/>
      <c r="H281" s="140"/>
      <c r="I281" s="140"/>
      <c r="J281" s="144"/>
      <c r="K281" s="144"/>
      <c r="L281" s="139"/>
      <c r="M281" s="139"/>
      <c r="N281" s="146"/>
      <c r="O281" s="144" t="str">
        <f>IF(D281=0,"",IFERROR(VLOOKUP(Kataloge_Import!A280,'Nachweis Miete_MNK'!$A$28:$AB$277,7,FALSE),""))</f>
        <v/>
      </c>
      <c r="P281" s="139" t="str">
        <f>IF(D281=0,"",IFERROR(VLOOKUP(Kataloge_Import!A280,'Nachweis Miete_MNK'!$A$28:$AB$277,14,FALSE),""))</f>
        <v/>
      </c>
      <c r="Q281" s="148" t="str">
        <f>IF(D281=0,"",IFERROR(VLOOKUP(Kataloge_Import!A280,'Nachweis Miete_MNK'!$A$28:$AB$277,8,FALSE),""))</f>
        <v/>
      </c>
      <c r="R281" s="139" t="str">
        <f>IF(D281=0,"",IFERROR(VLOOKUP(Kataloge_Import!A280,'Nachweis Miete_MNK'!$A$28:$AB$277,27,FALSE),""))</f>
        <v/>
      </c>
      <c r="S281" s="139" t="str">
        <f>IF(D281=0,"",IFERROR(VLOOKUP(Kataloge_Import!A280,'Nachweis Miete_MNK'!$A$28:$AB$277,18,FALSE),""))</f>
        <v/>
      </c>
      <c r="T281" s="139" t="str">
        <f>IF(D281=0,"",IFERROR(VLOOKUP(Kataloge_Import!A280,'Nachweis Miete_MNK'!$A$28:$AB$277,20,FALSE),""))</f>
        <v/>
      </c>
      <c r="U281" s="157" t="str">
        <f>IF(D281=0,"",IFERROR(VLOOKUP(Kataloge_Import!A280,'Nachweis Miete_MNK'!$A$28:$AB$277,25,FALSE),""))</f>
        <v/>
      </c>
      <c r="V281" s="144" t="str">
        <f>IF(AND($B281&lt;&gt;"",HHJ=Kataloge!S$1),CONCATENATE($U281,"_","Mietneben- bzw. Betriebsausgaben"),"")</f>
        <v/>
      </c>
      <c r="W281" s="144" t="str">
        <f>IF(AND($B281&lt;&gt;"",HHJ=Kataloge!T$1),CONCATENATE($U281,"_","Mietneben- bzw. Betriebsausgaben"),"")</f>
        <v/>
      </c>
      <c r="X281" s="144" t="str">
        <f>IF(AND($B281&lt;&gt;"",HHJ=Kataloge!U$1),CONCATENATE($U281,"_","Mietneben- bzw. Betriebsausgaben"),"")</f>
        <v/>
      </c>
      <c r="Y281" s="144" t="str">
        <f>IF(AND($B281&lt;&gt;"",HHJ=Kataloge!V$1),CONCATENATE($U281,"_","Mietneben- bzw. Betriebsausgaben"),"")</f>
        <v/>
      </c>
      <c r="Z281" s="144" t="str">
        <f>IF(AND($B281&lt;&gt;"",HHJ=Kataloge!W$1),CONCATENATE($U281,"_","Mietneben- bzw. Betriebsausgaben"),"")</f>
        <v/>
      </c>
      <c r="AA281" s="144" t="str">
        <f>IF(AND($B281&lt;&gt;"",HHJ=Kataloge!X$1),CONCATENATE($U281,"_","Mietneben- bzw. Betriebsausgaben"),"")</f>
        <v/>
      </c>
    </row>
    <row r="282" spans="1:27" ht="18" customHeight="1" x14ac:dyDescent="0.2">
      <c r="A282" s="86" t="str">
        <f t="shared" si="137"/>
        <v/>
      </c>
      <c r="B282" s="87" t="str">
        <f>IF(D282=0,"",IF(D282&lt;&gt;"",Kataloge_Import!B281,""))</f>
        <v/>
      </c>
      <c r="C282" s="87" t="str">
        <f t="shared" si="135"/>
        <v/>
      </c>
      <c r="D282" s="156" t="str">
        <f>IFERROR(VLOOKUP(Kataloge_Import!A281,'Nachweis Miete_MNK'!$A$28:$AB$277,23,FALSE),"")</f>
        <v/>
      </c>
      <c r="E282" s="90"/>
      <c r="F282" s="90"/>
      <c r="G282" s="88" t="str">
        <f>IF(D282=0,"",IFERROR(VLOOKUP(Kataloge_Import!A281,'Nachweis Miete_MNK'!$A$28:$AB$277,2,FALSE),""))</f>
        <v/>
      </c>
      <c r="H282" s="88" t="str">
        <f>IF(D282=0,"",IFERROR(VLOOKUP(Kataloge_Import!A281,'Nachweis Miete_MNK'!$A$28:$AB$277,3,FALSE),""))</f>
        <v/>
      </c>
      <c r="I282" s="88" t="str">
        <f>IF(D282=0,"",IFERROR(VLOOKUP(Kataloge_Import!A281,'Nachweis Miete_MNK'!$A$28:$AB$277,4,FALSE),""))</f>
        <v/>
      </c>
      <c r="J282" s="143" t="str">
        <f>IF(D282=0,"",IFERROR(VLOOKUP(Kataloge_Import!A281,'Nachweis Miete_MNK'!$A$28:$AB$277,5,FALSE),""))</f>
        <v/>
      </c>
      <c r="K282" s="143" t="str">
        <f>IF(D282=0,"",IFERROR(VLOOKUP(Kataloge_Import!A281,'Nachweis Miete_MNK'!$A$28:$AB$277,6,FALSE),""))</f>
        <v/>
      </c>
      <c r="L282" s="89" t="str">
        <f>IF(D282=0,"",IFERROR(VLOOKUP(Kataloge_Import!A281,'Nachweis Miete_MNK'!$A$28:$AB$277,9,FALSE),""))</f>
        <v/>
      </c>
      <c r="M282" s="89" t="str">
        <f>IF(D282=0,"",IFERROR(VLOOKUP(Kataloge_Import!A281,'Nachweis Miete_MNK'!$A$28:$AB$277,28,FALSE),""))</f>
        <v/>
      </c>
      <c r="N282" s="145" t="str">
        <f t="shared" ref="N282" si="149">IF(D282=0,"",IF(D282&lt;&gt;"","unbar",""))</f>
        <v/>
      </c>
      <c r="O282" s="143"/>
      <c r="P282" s="89"/>
      <c r="Q282" s="147"/>
      <c r="R282" s="89"/>
      <c r="S282" s="89"/>
      <c r="T282" s="89"/>
      <c r="U282" s="156"/>
      <c r="V282" s="143"/>
      <c r="W282" s="143"/>
      <c r="X282" s="143"/>
      <c r="Y282" s="143"/>
      <c r="Z282" s="143"/>
      <c r="AA282" s="143"/>
    </row>
    <row r="283" spans="1:27" ht="18" customHeight="1" x14ac:dyDescent="0.2">
      <c r="A283" s="137" t="str">
        <f t="shared" si="137"/>
        <v/>
      </c>
      <c r="B283" s="138" t="str">
        <f>IF(D283=0,"",IF(D283&lt;&gt;"",Kataloge_Import!B282,""))</f>
        <v/>
      </c>
      <c r="C283" s="138" t="str">
        <f t="shared" si="135"/>
        <v/>
      </c>
      <c r="D283" s="157" t="str">
        <f>IFERROR(VLOOKUP(Kataloge_Import!A282,'Nachweis Miete_MNK'!$A$28:$AB$277,26,FALSE),"")</f>
        <v/>
      </c>
      <c r="E283" s="90"/>
      <c r="F283" s="90"/>
      <c r="G283" s="140"/>
      <c r="H283" s="140"/>
      <c r="I283" s="140"/>
      <c r="J283" s="144"/>
      <c r="K283" s="144"/>
      <c r="L283" s="139"/>
      <c r="M283" s="139"/>
      <c r="N283" s="146"/>
      <c r="O283" s="144" t="str">
        <f>IF(D283=0,"",IFERROR(VLOOKUP(Kataloge_Import!A282,'Nachweis Miete_MNK'!$A$28:$AB$277,7,FALSE),""))</f>
        <v/>
      </c>
      <c r="P283" s="139" t="str">
        <f>IF(D283=0,"",IFERROR(VLOOKUP(Kataloge_Import!A282,'Nachweis Miete_MNK'!$A$28:$AB$277,14,FALSE),""))</f>
        <v/>
      </c>
      <c r="Q283" s="148" t="str">
        <f>IF(D283=0,"",IFERROR(VLOOKUP(Kataloge_Import!A282,'Nachweis Miete_MNK'!$A$28:$AB$277,8,FALSE),""))</f>
        <v/>
      </c>
      <c r="R283" s="139" t="str">
        <f>IF(D283=0,"",IFERROR(VLOOKUP(Kataloge_Import!A282,'Nachweis Miete_MNK'!$A$28:$AB$277,27,FALSE),""))</f>
        <v/>
      </c>
      <c r="S283" s="139" t="str">
        <f>IF(D283=0,"",IFERROR(VLOOKUP(Kataloge_Import!A282,'Nachweis Miete_MNK'!$A$28:$AB$277,18,FALSE),""))</f>
        <v/>
      </c>
      <c r="T283" s="139" t="str">
        <f>IF(D283=0,"",IFERROR(VLOOKUP(Kataloge_Import!A282,'Nachweis Miete_MNK'!$A$28:$AB$277,20,FALSE),""))</f>
        <v/>
      </c>
      <c r="U283" s="157" t="str">
        <f>IF(D283=0,"",IFERROR(VLOOKUP(Kataloge_Import!A282,'Nachweis Miete_MNK'!$A$28:$AB$277,25,FALSE),""))</f>
        <v/>
      </c>
      <c r="V283" s="144" t="str">
        <f>IF(AND($B283&lt;&gt;"",HHJ=Kataloge!S$1),CONCATENATE($U283,"_","Mietneben- bzw. Betriebsausgaben"),"")</f>
        <v/>
      </c>
      <c r="W283" s="144" t="str">
        <f>IF(AND($B283&lt;&gt;"",HHJ=Kataloge!T$1),CONCATENATE($U283,"_","Mietneben- bzw. Betriebsausgaben"),"")</f>
        <v/>
      </c>
      <c r="X283" s="144" t="str">
        <f>IF(AND($B283&lt;&gt;"",HHJ=Kataloge!U$1),CONCATENATE($U283,"_","Mietneben- bzw. Betriebsausgaben"),"")</f>
        <v/>
      </c>
      <c r="Y283" s="144" t="str">
        <f>IF(AND($B283&lt;&gt;"",HHJ=Kataloge!V$1),CONCATENATE($U283,"_","Mietneben- bzw. Betriebsausgaben"),"")</f>
        <v/>
      </c>
      <c r="Z283" s="144" t="str">
        <f>IF(AND($B283&lt;&gt;"",HHJ=Kataloge!W$1),CONCATENATE($U283,"_","Mietneben- bzw. Betriebsausgaben"),"")</f>
        <v/>
      </c>
      <c r="AA283" s="144" t="str">
        <f>IF(AND($B283&lt;&gt;"",HHJ=Kataloge!X$1),CONCATENATE($U283,"_","Mietneben- bzw. Betriebsausgaben"),"")</f>
        <v/>
      </c>
    </row>
    <row r="284" spans="1:27" ht="18" customHeight="1" x14ac:dyDescent="0.2">
      <c r="A284" s="86" t="str">
        <f t="shared" si="137"/>
        <v/>
      </c>
      <c r="B284" s="87" t="str">
        <f>IF(D284=0,"",IF(D284&lt;&gt;"",Kataloge_Import!B283,""))</f>
        <v/>
      </c>
      <c r="C284" s="87" t="str">
        <f t="shared" si="135"/>
        <v/>
      </c>
      <c r="D284" s="156" t="str">
        <f>IFERROR(VLOOKUP(Kataloge_Import!A283,'Nachweis Miete_MNK'!$A$28:$AB$277,23,FALSE),"")</f>
        <v/>
      </c>
      <c r="E284" s="90"/>
      <c r="F284" s="90"/>
      <c r="G284" s="88" t="str">
        <f>IF(D284=0,"",IFERROR(VLOOKUP(Kataloge_Import!A283,'Nachweis Miete_MNK'!$A$28:$AB$277,2,FALSE),""))</f>
        <v/>
      </c>
      <c r="H284" s="88" t="str">
        <f>IF(D284=0,"",IFERROR(VLOOKUP(Kataloge_Import!A283,'Nachweis Miete_MNK'!$A$28:$AB$277,3,FALSE),""))</f>
        <v/>
      </c>
      <c r="I284" s="88" t="str">
        <f>IF(D284=0,"",IFERROR(VLOOKUP(Kataloge_Import!A283,'Nachweis Miete_MNK'!$A$28:$AB$277,4,FALSE),""))</f>
        <v/>
      </c>
      <c r="J284" s="143" t="str">
        <f>IF(D284=0,"",IFERROR(VLOOKUP(Kataloge_Import!A283,'Nachweis Miete_MNK'!$A$28:$AB$277,5,FALSE),""))</f>
        <v/>
      </c>
      <c r="K284" s="143" t="str">
        <f>IF(D284=0,"",IFERROR(VLOOKUP(Kataloge_Import!A283,'Nachweis Miete_MNK'!$A$28:$AB$277,6,FALSE),""))</f>
        <v/>
      </c>
      <c r="L284" s="89" t="str">
        <f>IF(D284=0,"",IFERROR(VLOOKUP(Kataloge_Import!A283,'Nachweis Miete_MNK'!$A$28:$AB$277,9,FALSE),""))</f>
        <v/>
      </c>
      <c r="M284" s="89" t="str">
        <f>IF(D284=0,"",IFERROR(VLOOKUP(Kataloge_Import!A283,'Nachweis Miete_MNK'!$A$28:$AB$277,28,FALSE),""))</f>
        <v/>
      </c>
      <c r="N284" s="145" t="str">
        <f t="shared" ref="N284" si="150">IF(D284=0,"",IF(D284&lt;&gt;"","unbar",""))</f>
        <v/>
      </c>
      <c r="O284" s="143"/>
      <c r="P284" s="89"/>
      <c r="Q284" s="147"/>
      <c r="R284" s="89"/>
      <c r="S284" s="89"/>
      <c r="T284" s="89"/>
      <c r="U284" s="156"/>
      <c r="V284" s="143"/>
      <c r="W284" s="143"/>
      <c r="X284" s="143"/>
      <c r="Y284" s="143"/>
      <c r="Z284" s="143"/>
      <c r="AA284" s="143"/>
    </row>
    <row r="285" spans="1:27" ht="18" customHeight="1" x14ac:dyDescent="0.2">
      <c r="A285" s="137" t="str">
        <f t="shared" si="137"/>
        <v/>
      </c>
      <c r="B285" s="138" t="str">
        <f>IF(D285=0,"",IF(D285&lt;&gt;"",Kataloge_Import!B284,""))</f>
        <v/>
      </c>
      <c r="C285" s="138" t="str">
        <f t="shared" si="135"/>
        <v/>
      </c>
      <c r="D285" s="157" t="str">
        <f>IFERROR(VLOOKUP(Kataloge_Import!A284,'Nachweis Miete_MNK'!$A$28:$AB$277,26,FALSE),"")</f>
        <v/>
      </c>
      <c r="E285" s="90"/>
      <c r="F285" s="90"/>
      <c r="G285" s="140"/>
      <c r="H285" s="140"/>
      <c r="I285" s="140"/>
      <c r="J285" s="144"/>
      <c r="K285" s="144"/>
      <c r="L285" s="139"/>
      <c r="M285" s="139"/>
      <c r="N285" s="146"/>
      <c r="O285" s="144" t="str">
        <f>IF(D285=0,"",IFERROR(VLOOKUP(Kataloge_Import!A284,'Nachweis Miete_MNK'!$A$28:$AB$277,7,FALSE),""))</f>
        <v/>
      </c>
      <c r="P285" s="139" t="str">
        <f>IF(D285=0,"",IFERROR(VLOOKUP(Kataloge_Import!A284,'Nachweis Miete_MNK'!$A$28:$AB$277,14,FALSE),""))</f>
        <v/>
      </c>
      <c r="Q285" s="148" t="str">
        <f>IF(D285=0,"",IFERROR(VLOOKUP(Kataloge_Import!A284,'Nachweis Miete_MNK'!$A$28:$AB$277,8,FALSE),""))</f>
        <v/>
      </c>
      <c r="R285" s="139" t="str">
        <f>IF(D285=0,"",IFERROR(VLOOKUP(Kataloge_Import!A284,'Nachweis Miete_MNK'!$A$28:$AB$277,27,FALSE),""))</f>
        <v/>
      </c>
      <c r="S285" s="139" t="str">
        <f>IF(D285=0,"",IFERROR(VLOOKUP(Kataloge_Import!A284,'Nachweis Miete_MNK'!$A$28:$AB$277,18,FALSE),""))</f>
        <v/>
      </c>
      <c r="T285" s="139" t="str">
        <f>IF(D285=0,"",IFERROR(VLOOKUP(Kataloge_Import!A284,'Nachweis Miete_MNK'!$A$28:$AB$277,20,FALSE),""))</f>
        <v/>
      </c>
      <c r="U285" s="157" t="str">
        <f>IF(D285=0,"",IFERROR(VLOOKUP(Kataloge_Import!A284,'Nachweis Miete_MNK'!$A$28:$AB$277,25,FALSE),""))</f>
        <v/>
      </c>
      <c r="V285" s="144" t="str">
        <f>IF(AND($B285&lt;&gt;"",HHJ=Kataloge!S$1),CONCATENATE($U285,"_","Mietneben- bzw. Betriebsausgaben"),"")</f>
        <v/>
      </c>
      <c r="W285" s="144" t="str">
        <f>IF(AND($B285&lt;&gt;"",HHJ=Kataloge!T$1),CONCATENATE($U285,"_","Mietneben- bzw. Betriebsausgaben"),"")</f>
        <v/>
      </c>
      <c r="X285" s="144" t="str">
        <f>IF(AND($B285&lt;&gt;"",HHJ=Kataloge!U$1),CONCATENATE($U285,"_","Mietneben- bzw. Betriebsausgaben"),"")</f>
        <v/>
      </c>
      <c r="Y285" s="144" t="str">
        <f>IF(AND($B285&lt;&gt;"",HHJ=Kataloge!V$1),CONCATENATE($U285,"_","Mietneben- bzw. Betriebsausgaben"),"")</f>
        <v/>
      </c>
      <c r="Z285" s="144" t="str">
        <f>IF(AND($B285&lt;&gt;"",HHJ=Kataloge!W$1),CONCATENATE($U285,"_","Mietneben- bzw. Betriebsausgaben"),"")</f>
        <v/>
      </c>
      <c r="AA285" s="144" t="str">
        <f>IF(AND($B285&lt;&gt;"",HHJ=Kataloge!X$1),CONCATENATE($U285,"_","Mietneben- bzw. Betriebsausgaben"),"")</f>
        <v/>
      </c>
    </row>
    <row r="286" spans="1:27" ht="18" customHeight="1" x14ac:dyDescent="0.2">
      <c r="A286" s="86" t="str">
        <f t="shared" si="137"/>
        <v/>
      </c>
      <c r="B286" s="87" t="str">
        <f>IF(D286=0,"",IF(D286&lt;&gt;"",Kataloge_Import!B285,""))</f>
        <v/>
      </c>
      <c r="C286" s="87" t="str">
        <f t="shared" si="135"/>
        <v/>
      </c>
      <c r="D286" s="156" t="str">
        <f>IFERROR(VLOOKUP(Kataloge_Import!A285,'Nachweis Miete_MNK'!$A$28:$AB$277,23,FALSE),"")</f>
        <v/>
      </c>
      <c r="E286" s="90"/>
      <c r="F286" s="90"/>
      <c r="G286" s="88" t="str">
        <f>IF(D286=0,"",IFERROR(VLOOKUP(Kataloge_Import!A285,'Nachweis Miete_MNK'!$A$28:$AB$277,2,FALSE),""))</f>
        <v/>
      </c>
      <c r="H286" s="88" t="str">
        <f>IF(D286=0,"",IFERROR(VLOOKUP(Kataloge_Import!A285,'Nachweis Miete_MNK'!$A$28:$AB$277,3,FALSE),""))</f>
        <v/>
      </c>
      <c r="I286" s="88" t="str">
        <f>IF(D286=0,"",IFERROR(VLOOKUP(Kataloge_Import!A285,'Nachweis Miete_MNK'!$A$28:$AB$277,4,FALSE),""))</f>
        <v/>
      </c>
      <c r="J286" s="143" t="str">
        <f>IF(D286=0,"",IFERROR(VLOOKUP(Kataloge_Import!A285,'Nachweis Miete_MNK'!$A$28:$AB$277,5,FALSE),""))</f>
        <v/>
      </c>
      <c r="K286" s="143" t="str">
        <f>IF(D286=0,"",IFERROR(VLOOKUP(Kataloge_Import!A285,'Nachweis Miete_MNK'!$A$28:$AB$277,6,FALSE),""))</f>
        <v/>
      </c>
      <c r="L286" s="89" t="str">
        <f>IF(D286=0,"",IFERROR(VLOOKUP(Kataloge_Import!A285,'Nachweis Miete_MNK'!$A$28:$AB$277,9,FALSE),""))</f>
        <v/>
      </c>
      <c r="M286" s="89" t="str">
        <f>IF(D286=0,"",IFERROR(VLOOKUP(Kataloge_Import!A285,'Nachweis Miete_MNK'!$A$28:$AB$277,28,FALSE),""))</f>
        <v/>
      </c>
      <c r="N286" s="145" t="str">
        <f t="shared" ref="N286" si="151">IF(D286=0,"",IF(D286&lt;&gt;"","unbar",""))</f>
        <v/>
      </c>
      <c r="O286" s="143"/>
      <c r="P286" s="89"/>
      <c r="Q286" s="147"/>
      <c r="R286" s="89"/>
      <c r="S286" s="89"/>
      <c r="T286" s="89"/>
      <c r="U286" s="156"/>
      <c r="V286" s="143"/>
      <c r="W286" s="143"/>
      <c r="X286" s="143"/>
      <c r="Y286" s="143"/>
      <c r="Z286" s="143"/>
      <c r="AA286" s="143"/>
    </row>
    <row r="287" spans="1:27" ht="18" customHeight="1" x14ac:dyDescent="0.2">
      <c r="A287" s="137" t="str">
        <f t="shared" si="137"/>
        <v/>
      </c>
      <c r="B287" s="138" t="str">
        <f>IF(D287=0,"",IF(D287&lt;&gt;"",Kataloge_Import!B286,""))</f>
        <v/>
      </c>
      <c r="C287" s="138" t="str">
        <f t="shared" si="135"/>
        <v/>
      </c>
      <c r="D287" s="157" t="str">
        <f>IFERROR(VLOOKUP(Kataloge_Import!A286,'Nachweis Miete_MNK'!$A$28:$AB$277,26,FALSE),"")</f>
        <v/>
      </c>
      <c r="E287" s="90"/>
      <c r="F287" s="90"/>
      <c r="G287" s="140"/>
      <c r="H287" s="140"/>
      <c r="I287" s="140"/>
      <c r="J287" s="144"/>
      <c r="K287" s="144"/>
      <c r="L287" s="139"/>
      <c r="M287" s="139"/>
      <c r="N287" s="146"/>
      <c r="O287" s="144" t="str">
        <f>IF(D287=0,"",IFERROR(VLOOKUP(Kataloge_Import!A286,'Nachweis Miete_MNK'!$A$28:$AB$277,7,FALSE),""))</f>
        <v/>
      </c>
      <c r="P287" s="139" t="str">
        <f>IF(D287=0,"",IFERROR(VLOOKUP(Kataloge_Import!A286,'Nachweis Miete_MNK'!$A$28:$AB$277,14,FALSE),""))</f>
        <v/>
      </c>
      <c r="Q287" s="148" t="str">
        <f>IF(D287=0,"",IFERROR(VLOOKUP(Kataloge_Import!A286,'Nachweis Miete_MNK'!$A$28:$AB$277,8,FALSE),""))</f>
        <v/>
      </c>
      <c r="R287" s="139" t="str">
        <f>IF(D287=0,"",IFERROR(VLOOKUP(Kataloge_Import!A286,'Nachweis Miete_MNK'!$A$28:$AB$277,27,FALSE),""))</f>
        <v/>
      </c>
      <c r="S287" s="139" t="str">
        <f>IF(D287=0,"",IFERROR(VLOOKUP(Kataloge_Import!A286,'Nachweis Miete_MNK'!$A$28:$AB$277,18,FALSE),""))</f>
        <v/>
      </c>
      <c r="T287" s="139" t="str">
        <f>IF(D287=0,"",IFERROR(VLOOKUP(Kataloge_Import!A286,'Nachweis Miete_MNK'!$A$28:$AB$277,20,FALSE),""))</f>
        <v/>
      </c>
      <c r="U287" s="157" t="str">
        <f>IF(D287=0,"",IFERROR(VLOOKUP(Kataloge_Import!A286,'Nachweis Miete_MNK'!$A$28:$AB$277,25,FALSE),""))</f>
        <v/>
      </c>
      <c r="V287" s="144" t="str">
        <f>IF(AND($B287&lt;&gt;"",HHJ=Kataloge!S$1),CONCATENATE($U287,"_","Mietneben- bzw. Betriebsausgaben"),"")</f>
        <v/>
      </c>
      <c r="W287" s="144" t="str">
        <f>IF(AND($B287&lt;&gt;"",HHJ=Kataloge!T$1),CONCATENATE($U287,"_","Mietneben- bzw. Betriebsausgaben"),"")</f>
        <v/>
      </c>
      <c r="X287" s="144" t="str">
        <f>IF(AND($B287&lt;&gt;"",HHJ=Kataloge!U$1),CONCATENATE($U287,"_","Mietneben- bzw. Betriebsausgaben"),"")</f>
        <v/>
      </c>
      <c r="Y287" s="144" t="str">
        <f>IF(AND($B287&lt;&gt;"",HHJ=Kataloge!V$1),CONCATENATE($U287,"_","Mietneben- bzw. Betriebsausgaben"),"")</f>
        <v/>
      </c>
      <c r="Z287" s="144" t="str">
        <f>IF(AND($B287&lt;&gt;"",HHJ=Kataloge!W$1),CONCATENATE($U287,"_","Mietneben- bzw. Betriebsausgaben"),"")</f>
        <v/>
      </c>
      <c r="AA287" s="144" t="str">
        <f>IF(AND($B287&lt;&gt;"",HHJ=Kataloge!X$1),CONCATENATE($U287,"_","Mietneben- bzw. Betriebsausgaben"),"")</f>
        <v/>
      </c>
    </row>
    <row r="288" spans="1:27" ht="18" customHeight="1" x14ac:dyDescent="0.2">
      <c r="A288" s="86" t="str">
        <f t="shared" si="137"/>
        <v/>
      </c>
      <c r="B288" s="87" t="str">
        <f>IF(D288=0,"",IF(D288&lt;&gt;"",Kataloge_Import!B287,""))</f>
        <v/>
      </c>
      <c r="C288" s="87" t="str">
        <f t="shared" si="135"/>
        <v/>
      </c>
      <c r="D288" s="156" t="str">
        <f>IFERROR(VLOOKUP(Kataloge_Import!A287,'Nachweis Miete_MNK'!$A$28:$AB$277,23,FALSE),"")</f>
        <v/>
      </c>
      <c r="E288" s="90"/>
      <c r="F288" s="90"/>
      <c r="G288" s="88" t="str">
        <f>IF(D288=0,"",IFERROR(VLOOKUP(Kataloge_Import!A287,'Nachweis Miete_MNK'!$A$28:$AB$277,2,FALSE),""))</f>
        <v/>
      </c>
      <c r="H288" s="88" t="str">
        <f>IF(D288=0,"",IFERROR(VLOOKUP(Kataloge_Import!A287,'Nachweis Miete_MNK'!$A$28:$AB$277,3,FALSE),""))</f>
        <v/>
      </c>
      <c r="I288" s="88" t="str">
        <f>IF(D288=0,"",IFERROR(VLOOKUP(Kataloge_Import!A287,'Nachweis Miete_MNK'!$A$28:$AB$277,4,FALSE),""))</f>
        <v/>
      </c>
      <c r="J288" s="143" t="str">
        <f>IF(D288=0,"",IFERROR(VLOOKUP(Kataloge_Import!A287,'Nachweis Miete_MNK'!$A$28:$AB$277,5,FALSE),""))</f>
        <v/>
      </c>
      <c r="K288" s="143" t="str">
        <f>IF(D288=0,"",IFERROR(VLOOKUP(Kataloge_Import!A287,'Nachweis Miete_MNK'!$A$28:$AB$277,6,FALSE),""))</f>
        <v/>
      </c>
      <c r="L288" s="89" t="str">
        <f>IF(D288=0,"",IFERROR(VLOOKUP(Kataloge_Import!A287,'Nachweis Miete_MNK'!$A$28:$AB$277,9,FALSE),""))</f>
        <v/>
      </c>
      <c r="M288" s="89" t="str">
        <f>IF(D288=0,"",IFERROR(VLOOKUP(Kataloge_Import!A287,'Nachweis Miete_MNK'!$A$28:$AB$277,28,FALSE),""))</f>
        <v/>
      </c>
      <c r="N288" s="145" t="str">
        <f t="shared" ref="N288" si="152">IF(D288=0,"",IF(D288&lt;&gt;"","unbar",""))</f>
        <v/>
      </c>
      <c r="O288" s="143"/>
      <c r="P288" s="89"/>
      <c r="Q288" s="147"/>
      <c r="R288" s="89"/>
      <c r="S288" s="89"/>
      <c r="T288" s="89"/>
      <c r="U288" s="156"/>
      <c r="V288" s="143"/>
      <c r="W288" s="143"/>
      <c r="X288" s="143"/>
      <c r="Y288" s="143"/>
      <c r="Z288" s="143"/>
      <c r="AA288" s="143"/>
    </row>
    <row r="289" spans="1:27" ht="18" customHeight="1" x14ac:dyDescent="0.2">
      <c r="A289" s="137" t="str">
        <f t="shared" si="137"/>
        <v/>
      </c>
      <c r="B289" s="138" t="str">
        <f>IF(D289=0,"",IF(D289&lt;&gt;"",Kataloge_Import!B288,""))</f>
        <v/>
      </c>
      <c r="C289" s="138" t="str">
        <f t="shared" si="135"/>
        <v/>
      </c>
      <c r="D289" s="157" t="str">
        <f>IFERROR(VLOOKUP(Kataloge_Import!A288,'Nachweis Miete_MNK'!$A$28:$AB$277,26,FALSE),"")</f>
        <v/>
      </c>
      <c r="E289" s="90"/>
      <c r="F289" s="90"/>
      <c r="G289" s="140"/>
      <c r="H289" s="140"/>
      <c r="I289" s="140"/>
      <c r="J289" s="144"/>
      <c r="K289" s="144"/>
      <c r="L289" s="139"/>
      <c r="M289" s="139"/>
      <c r="N289" s="146"/>
      <c r="O289" s="144" t="str">
        <f>IF(D289=0,"",IFERROR(VLOOKUP(Kataloge_Import!A288,'Nachweis Miete_MNK'!$A$28:$AB$277,7,FALSE),""))</f>
        <v/>
      </c>
      <c r="P289" s="139" t="str">
        <f>IF(D289=0,"",IFERROR(VLOOKUP(Kataloge_Import!A288,'Nachweis Miete_MNK'!$A$28:$AB$277,14,FALSE),""))</f>
        <v/>
      </c>
      <c r="Q289" s="148" t="str">
        <f>IF(D289=0,"",IFERROR(VLOOKUP(Kataloge_Import!A288,'Nachweis Miete_MNK'!$A$28:$AB$277,8,FALSE),""))</f>
        <v/>
      </c>
      <c r="R289" s="139" t="str">
        <f>IF(D289=0,"",IFERROR(VLOOKUP(Kataloge_Import!A288,'Nachweis Miete_MNK'!$A$28:$AB$277,27,FALSE),""))</f>
        <v/>
      </c>
      <c r="S289" s="139" t="str">
        <f>IF(D289=0,"",IFERROR(VLOOKUP(Kataloge_Import!A288,'Nachweis Miete_MNK'!$A$28:$AB$277,18,FALSE),""))</f>
        <v/>
      </c>
      <c r="T289" s="139" t="str">
        <f>IF(D289=0,"",IFERROR(VLOOKUP(Kataloge_Import!A288,'Nachweis Miete_MNK'!$A$28:$AB$277,20,FALSE),""))</f>
        <v/>
      </c>
      <c r="U289" s="157" t="str">
        <f>IF(D289=0,"",IFERROR(VLOOKUP(Kataloge_Import!A288,'Nachweis Miete_MNK'!$A$28:$AB$277,25,FALSE),""))</f>
        <v/>
      </c>
      <c r="V289" s="144" t="str">
        <f>IF(AND($B289&lt;&gt;"",HHJ=Kataloge!S$1),CONCATENATE($U289,"_","Mietneben- bzw. Betriebsausgaben"),"")</f>
        <v/>
      </c>
      <c r="W289" s="144" t="str">
        <f>IF(AND($B289&lt;&gt;"",HHJ=Kataloge!T$1),CONCATENATE($U289,"_","Mietneben- bzw. Betriebsausgaben"),"")</f>
        <v/>
      </c>
      <c r="X289" s="144" t="str">
        <f>IF(AND($B289&lt;&gt;"",HHJ=Kataloge!U$1),CONCATENATE($U289,"_","Mietneben- bzw. Betriebsausgaben"),"")</f>
        <v/>
      </c>
      <c r="Y289" s="144" t="str">
        <f>IF(AND($B289&lt;&gt;"",HHJ=Kataloge!V$1),CONCATENATE($U289,"_","Mietneben- bzw. Betriebsausgaben"),"")</f>
        <v/>
      </c>
      <c r="Z289" s="144" t="str">
        <f>IF(AND($B289&lt;&gt;"",HHJ=Kataloge!W$1),CONCATENATE($U289,"_","Mietneben- bzw. Betriebsausgaben"),"")</f>
        <v/>
      </c>
      <c r="AA289" s="144" t="str">
        <f>IF(AND($B289&lt;&gt;"",HHJ=Kataloge!X$1),CONCATENATE($U289,"_","Mietneben- bzw. Betriebsausgaben"),"")</f>
        <v/>
      </c>
    </row>
    <row r="290" spans="1:27" ht="18" customHeight="1" x14ac:dyDescent="0.2">
      <c r="A290" s="86" t="str">
        <f t="shared" si="137"/>
        <v/>
      </c>
      <c r="B290" s="87" t="str">
        <f>IF(D290=0,"",IF(D290&lt;&gt;"",Kataloge_Import!B289,""))</f>
        <v/>
      </c>
      <c r="C290" s="87" t="str">
        <f t="shared" si="135"/>
        <v/>
      </c>
      <c r="D290" s="156" t="str">
        <f>IFERROR(VLOOKUP(Kataloge_Import!A289,'Nachweis Miete_MNK'!$A$28:$AB$277,23,FALSE),"")</f>
        <v/>
      </c>
      <c r="E290" s="90"/>
      <c r="F290" s="90"/>
      <c r="G290" s="88" t="str">
        <f>IF(D290=0,"",IFERROR(VLOOKUP(Kataloge_Import!A289,'Nachweis Miete_MNK'!$A$28:$AB$277,2,FALSE),""))</f>
        <v/>
      </c>
      <c r="H290" s="88" t="str">
        <f>IF(D290=0,"",IFERROR(VLOOKUP(Kataloge_Import!A289,'Nachweis Miete_MNK'!$A$28:$AB$277,3,FALSE),""))</f>
        <v/>
      </c>
      <c r="I290" s="88" t="str">
        <f>IF(D290=0,"",IFERROR(VLOOKUP(Kataloge_Import!A289,'Nachweis Miete_MNK'!$A$28:$AB$277,4,FALSE),""))</f>
        <v/>
      </c>
      <c r="J290" s="143" t="str">
        <f>IF(D290=0,"",IFERROR(VLOOKUP(Kataloge_Import!A289,'Nachweis Miete_MNK'!$A$28:$AB$277,5,FALSE),""))</f>
        <v/>
      </c>
      <c r="K290" s="143" t="str">
        <f>IF(D290=0,"",IFERROR(VLOOKUP(Kataloge_Import!A289,'Nachweis Miete_MNK'!$A$28:$AB$277,6,FALSE),""))</f>
        <v/>
      </c>
      <c r="L290" s="89" t="str">
        <f>IF(D290=0,"",IFERROR(VLOOKUP(Kataloge_Import!A289,'Nachweis Miete_MNK'!$A$28:$AB$277,9,FALSE),""))</f>
        <v/>
      </c>
      <c r="M290" s="89" t="str">
        <f>IF(D290=0,"",IFERROR(VLOOKUP(Kataloge_Import!A289,'Nachweis Miete_MNK'!$A$28:$AB$277,28,FALSE),""))</f>
        <v/>
      </c>
      <c r="N290" s="145" t="str">
        <f t="shared" ref="N290" si="153">IF(D290=0,"",IF(D290&lt;&gt;"","unbar",""))</f>
        <v/>
      </c>
      <c r="O290" s="143"/>
      <c r="P290" s="89"/>
      <c r="Q290" s="147"/>
      <c r="R290" s="89"/>
      <c r="S290" s="89"/>
      <c r="T290" s="89"/>
      <c r="U290" s="156"/>
      <c r="V290" s="143"/>
      <c r="W290" s="143"/>
      <c r="X290" s="143"/>
      <c r="Y290" s="143"/>
      <c r="Z290" s="143"/>
      <c r="AA290" s="143"/>
    </row>
    <row r="291" spans="1:27" ht="18" customHeight="1" x14ac:dyDescent="0.2">
      <c r="A291" s="137" t="str">
        <f t="shared" si="137"/>
        <v/>
      </c>
      <c r="B291" s="138" t="str">
        <f>IF(D291=0,"",IF(D291&lt;&gt;"",Kataloge_Import!B290,""))</f>
        <v/>
      </c>
      <c r="C291" s="138" t="str">
        <f t="shared" si="135"/>
        <v/>
      </c>
      <c r="D291" s="157" t="str">
        <f>IFERROR(VLOOKUP(Kataloge_Import!A290,'Nachweis Miete_MNK'!$A$28:$AB$277,26,FALSE),"")</f>
        <v/>
      </c>
      <c r="E291" s="90"/>
      <c r="F291" s="90"/>
      <c r="G291" s="140"/>
      <c r="H291" s="140"/>
      <c r="I291" s="140"/>
      <c r="J291" s="144"/>
      <c r="K291" s="144"/>
      <c r="L291" s="139"/>
      <c r="M291" s="139"/>
      <c r="N291" s="146"/>
      <c r="O291" s="144" t="str">
        <f>IF(D291=0,"",IFERROR(VLOOKUP(Kataloge_Import!A290,'Nachweis Miete_MNK'!$A$28:$AB$277,7,FALSE),""))</f>
        <v/>
      </c>
      <c r="P291" s="139" t="str">
        <f>IF(D291=0,"",IFERROR(VLOOKUP(Kataloge_Import!A290,'Nachweis Miete_MNK'!$A$28:$AB$277,14,FALSE),""))</f>
        <v/>
      </c>
      <c r="Q291" s="148" t="str">
        <f>IF(D291=0,"",IFERROR(VLOOKUP(Kataloge_Import!A290,'Nachweis Miete_MNK'!$A$28:$AB$277,8,FALSE),""))</f>
        <v/>
      </c>
      <c r="R291" s="139" t="str">
        <f>IF(D291=0,"",IFERROR(VLOOKUP(Kataloge_Import!A290,'Nachweis Miete_MNK'!$A$28:$AB$277,27,FALSE),""))</f>
        <v/>
      </c>
      <c r="S291" s="139" t="str">
        <f>IF(D291=0,"",IFERROR(VLOOKUP(Kataloge_Import!A290,'Nachweis Miete_MNK'!$A$28:$AB$277,18,FALSE),""))</f>
        <v/>
      </c>
      <c r="T291" s="139" t="str">
        <f>IF(D291=0,"",IFERROR(VLOOKUP(Kataloge_Import!A290,'Nachweis Miete_MNK'!$A$28:$AB$277,20,FALSE),""))</f>
        <v/>
      </c>
      <c r="U291" s="157" t="str">
        <f>IF(D291=0,"",IFERROR(VLOOKUP(Kataloge_Import!A290,'Nachweis Miete_MNK'!$A$28:$AB$277,25,FALSE),""))</f>
        <v/>
      </c>
      <c r="V291" s="144" t="str">
        <f>IF(AND($B291&lt;&gt;"",HHJ=Kataloge!S$1),CONCATENATE($U291,"_","Mietneben- bzw. Betriebsausgaben"),"")</f>
        <v/>
      </c>
      <c r="W291" s="144" t="str">
        <f>IF(AND($B291&lt;&gt;"",HHJ=Kataloge!T$1),CONCATENATE($U291,"_","Mietneben- bzw. Betriebsausgaben"),"")</f>
        <v/>
      </c>
      <c r="X291" s="144" t="str">
        <f>IF(AND($B291&lt;&gt;"",HHJ=Kataloge!U$1),CONCATENATE($U291,"_","Mietneben- bzw. Betriebsausgaben"),"")</f>
        <v/>
      </c>
      <c r="Y291" s="144" t="str">
        <f>IF(AND($B291&lt;&gt;"",HHJ=Kataloge!V$1),CONCATENATE($U291,"_","Mietneben- bzw. Betriebsausgaben"),"")</f>
        <v/>
      </c>
      <c r="Z291" s="144" t="str">
        <f>IF(AND($B291&lt;&gt;"",HHJ=Kataloge!W$1),CONCATENATE($U291,"_","Mietneben- bzw. Betriebsausgaben"),"")</f>
        <v/>
      </c>
      <c r="AA291" s="144" t="str">
        <f>IF(AND($B291&lt;&gt;"",HHJ=Kataloge!X$1),CONCATENATE($U291,"_","Mietneben- bzw. Betriebsausgaben"),"")</f>
        <v/>
      </c>
    </row>
    <row r="292" spans="1:27" ht="18" customHeight="1" x14ac:dyDescent="0.2">
      <c r="A292" s="86" t="str">
        <f t="shared" si="137"/>
        <v/>
      </c>
      <c r="B292" s="87" t="str">
        <f>IF(D292=0,"",IF(D292&lt;&gt;"",Kataloge_Import!B291,""))</f>
        <v/>
      </c>
      <c r="C292" s="87" t="str">
        <f t="shared" si="135"/>
        <v/>
      </c>
      <c r="D292" s="156" t="str">
        <f>IFERROR(VLOOKUP(Kataloge_Import!A291,'Nachweis Miete_MNK'!$A$28:$AB$277,23,FALSE),"")</f>
        <v/>
      </c>
      <c r="E292" s="90"/>
      <c r="F292" s="90"/>
      <c r="G292" s="88" t="str">
        <f>IF(D292=0,"",IFERROR(VLOOKUP(Kataloge_Import!A291,'Nachweis Miete_MNK'!$A$28:$AB$277,2,FALSE),""))</f>
        <v/>
      </c>
      <c r="H292" s="88" t="str">
        <f>IF(D292=0,"",IFERROR(VLOOKUP(Kataloge_Import!A291,'Nachweis Miete_MNK'!$A$28:$AB$277,3,FALSE),""))</f>
        <v/>
      </c>
      <c r="I292" s="88" t="str">
        <f>IF(D292=0,"",IFERROR(VLOOKUP(Kataloge_Import!A291,'Nachweis Miete_MNK'!$A$28:$AB$277,4,FALSE),""))</f>
        <v/>
      </c>
      <c r="J292" s="143" t="str">
        <f>IF(D292=0,"",IFERROR(VLOOKUP(Kataloge_Import!A291,'Nachweis Miete_MNK'!$A$28:$AB$277,5,FALSE),""))</f>
        <v/>
      </c>
      <c r="K292" s="143" t="str">
        <f>IF(D292=0,"",IFERROR(VLOOKUP(Kataloge_Import!A291,'Nachweis Miete_MNK'!$A$28:$AB$277,6,FALSE),""))</f>
        <v/>
      </c>
      <c r="L292" s="89" t="str">
        <f>IF(D292=0,"",IFERROR(VLOOKUP(Kataloge_Import!A291,'Nachweis Miete_MNK'!$A$28:$AB$277,9,FALSE),""))</f>
        <v/>
      </c>
      <c r="M292" s="89" t="str">
        <f>IF(D292=0,"",IFERROR(VLOOKUP(Kataloge_Import!A291,'Nachweis Miete_MNK'!$A$28:$AB$277,28,FALSE),""))</f>
        <v/>
      </c>
      <c r="N292" s="145" t="str">
        <f t="shared" ref="N292" si="154">IF(D292=0,"",IF(D292&lt;&gt;"","unbar",""))</f>
        <v/>
      </c>
      <c r="O292" s="143"/>
      <c r="P292" s="89"/>
      <c r="Q292" s="147"/>
      <c r="R292" s="89"/>
      <c r="S292" s="89"/>
      <c r="T292" s="89"/>
      <c r="U292" s="156"/>
      <c r="V292" s="143"/>
      <c r="W292" s="143"/>
      <c r="X292" s="143"/>
      <c r="Y292" s="143"/>
      <c r="Z292" s="143"/>
      <c r="AA292" s="143"/>
    </row>
    <row r="293" spans="1:27" ht="18" customHeight="1" x14ac:dyDescent="0.2">
      <c r="A293" s="137" t="str">
        <f t="shared" si="137"/>
        <v/>
      </c>
      <c r="B293" s="138" t="str">
        <f>IF(D293=0,"",IF(D293&lt;&gt;"",Kataloge_Import!B292,""))</f>
        <v/>
      </c>
      <c r="C293" s="138" t="str">
        <f t="shared" si="135"/>
        <v/>
      </c>
      <c r="D293" s="157" t="str">
        <f>IFERROR(VLOOKUP(Kataloge_Import!A292,'Nachweis Miete_MNK'!$A$28:$AB$277,26,FALSE),"")</f>
        <v/>
      </c>
      <c r="E293" s="90"/>
      <c r="F293" s="90"/>
      <c r="G293" s="140"/>
      <c r="H293" s="140"/>
      <c r="I293" s="140"/>
      <c r="J293" s="144"/>
      <c r="K293" s="144"/>
      <c r="L293" s="139"/>
      <c r="M293" s="139"/>
      <c r="N293" s="146"/>
      <c r="O293" s="144" t="str">
        <f>IF(D293=0,"",IFERROR(VLOOKUP(Kataloge_Import!A292,'Nachweis Miete_MNK'!$A$28:$AB$277,7,FALSE),""))</f>
        <v/>
      </c>
      <c r="P293" s="139" t="str">
        <f>IF(D293=0,"",IFERROR(VLOOKUP(Kataloge_Import!A292,'Nachweis Miete_MNK'!$A$28:$AB$277,14,FALSE),""))</f>
        <v/>
      </c>
      <c r="Q293" s="148" t="str">
        <f>IF(D293=0,"",IFERROR(VLOOKUP(Kataloge_Import!A292,'Nachweis Miete_MNK'!$A$28:$AB$277,8,FALSE),""))</f>
        <v/>
      </c>
      <c r="R293" s="139" t="str">
        <f>IF(D293=0,"",IFERROR(VLOOKUP(Kataloge_Import!A292,'Nachweis Miete_MNK'!$A$28:$AB$277,27,FALSE),""))</f>
        <v/>
      </c>
      <c r="S293" s="139" t="str">
        <f>IF(D293=0,"",IFERROR(VLOOKUP(Kataloge_Import!A292,'Nachweis Miete_MNK'!$A$28:$AB$277,18,FALSE),""))</f>
        <v/>
      </c>
      <c r="T293" s="139" t="str">
        <f>IF(D293=0,"",IFERROR(VLOOKUP(Kataloge_Import!A292,'Nachweis Miete_MNK'!$A$28:$AB$277,20,FALSE),""))</f>
        <v/>
      </c>
      <c r="U293" s="157" t="str">
        <f>IF(D293=0,"",IFERROR(VLOOKUP(Kataloge_Import!A292,'Nachweis Miete_MNK'!$A$28:$AB$277,25,FALSE),""))</f>
        <v/>
      </c>
      <c r="V293" s="144" t="str">
        <f>IF(AND($B293&lt;&gt;"",HHJ=Kataloge!S$1),CONCATENATE($U293,"_","Mietneben- bzw. Betriebsausgaben"),"")</f>
        <v/>
      </c>
      <c r="W293" s="144" t="str">
        <f>IF(AND($B293&lt;&gt;"",HHJ=Kataloge!T$1),CONCATENATE($U293,"_","Mietneben- bzw. Betriebsausgaben"),"")</f>
        <v/>
      </c>
      <c r="X293" s="144" t="str">
        <f>IF(AND($B293&lt;&gt;"",HHJ=Kataloge!U$1),CONCATENATE($U293,"_","Mietneben- bzw. Betriebsausgaben"),"")</f>
        <v/>
      </c>
      <c r="Y293" s="144" t="str">
        <f>IF(AND($B293&lt;&gt;"",HHJ=Kataloge!V$1),CONCATENATE($U293,"_","Mietneben- bzw. Betriebsausgaben"),"")</f>
        <v/>
      </c>
      <c r="Z293" s="144" t="str">
        <f>IF(AND($B293&lt;&gt;"",HHJ=Kataloge!W$1),CONCATENATE($U293,"_","Mietneben- bzw. Betriebsausgaben"),"")</f>
        <v/>
      </c>
      <c r="AA293" s="144" t="str">
        <f>IF(AND($B293&lt;&gt;"",HHJ=Kataloge!X$1),CONCATENATE($U293,"_","Mietneben- bzw. Betriebsausgaben"),"")</f>
        <v/>
      </c>
    </row>
    <row r="294" spans="1:27" ht="18" customHeight="1" x14ac:dyDescent="0.2">
      <c r="A294" s="86" t="str">
        <f t="shared" si="137"/>
        <v/>
      </c>
      <c r="B294" s="87" t="str">
        <f>IF(D294=0,"",IF(D294&lt;&gt;"",Kataloge_Import!B293,""))</f>
        <v/>
      </c>
      <c r="C294" s="87" t="str">
        <f t="shared" si="135"/>
        <v/>
      </c>
      <c r="D294" s="156" t="str">
        <f>IFERROR(VLOOKUP(Kataloge_Import!A293,'Nachweis Miete_MNK'!$A$28:$AB$277,23,FALSE),"")</f>
        <v/>
      </c>
      <c r="E294" s="90"/>
      <c r="F294" s="90"/>
      <c r="G294" s="88" t="str">
        <f>IF(D294=0,"",IFERROR(VLOOKUP(Kataloge_Import!A293,'Nachweis Miete_MNK'!$A$28:$AB$277,2,FALSE),""))</f>
        <v/>
      </c>
      <c r="H294" s="88" t="str">
        <f>IF(D294=0,"",IFERROR(VLOOKUP(Kataloge_Import!A293,'Nachweis Miete_MNK'!$A$28:$AB$277,3,FALSE),""))</f>
        <v/>
      </c>
      <c r="I294" s="88" t="str">
        <f>IF(D294=0,"",IFERROR(VLOOKUP(Kataloge_Import!A293,'Nachweis Miete_MNK'!$A$28:$AB$277,4,FALSE),""))</f>
        <v/>
      </c>
      <c r="J294" s="143" t="str">
        <f>IF(D294=0,"",IFERROR(VLOOKUP(Kataloge_Import!A293,'Nachweis Miete_MNK'!$A$28:$AB$277,5,FALSE),""))</f>
        <v/>
      </c>
      <c r="K294" s="143" t="str">
        <f>IF(D294=0,"",IFERROR(VLOOKUP(Kataloge_Import!A293,'Nachweis Miete_MNK'!$A$28:$AB$277,6,FALSE),""))</f>
        <v/>
      </c>
      <c r="L294" s="89" t="str">
        <f>IF(D294=0,"",IFERROR(VLOOKUP(Kataloge_Import!A293,'Nachweis Miete_MNK'!$A$28:$AB$277,9,FALSE),""))</f>
        <v/>
      </c>
      <c r="M294" s="89" t="str">
        <f>IF(D294=0,"",IFERROR(VLOOKUP(Kataloge_Import!A293,'Nachweis Miete_MNK'!$A$28:$AB$277,28,FALSE),""))</f>
        <v/>
      </c>
      <c r="N294" s="145" t="str">
        <f t="shared" ref="N294" si="155">IF(D294=0,"",IF(D294&lt;&gt;"","unbar",""))</f>
        <v/>
      </c>
      <c r="O294" s="143"/>
      <c r="P294" s="89"/>
      <c r="Q294" s="147"/>
      <c r="R294" s="89"/>
      <c r="S294" s="89"/>
      <c r="T294" s="89"/>
      <c r="U294" s="156"/>
      <c r="V294" s="143"/>
      <c r="W294" s="143"/>
      <c r="X294" s="143"/>
      <c r="Y294" s="143"/>
      <c r="Z294" s="143"/>
      <c r="AA294" s="143"/>
    </row>
    <row r="295" spans="1:27" ht="18" customHeight="1" x14ac:dyDescent="0.2">
      <c r="A295" s="137" t="str">
        <f t="shared" si="137"/>
        <v/>
      </c>
      <c r="B295" s="138" t="str">
        <f>IF(D295=0,"",IF(D295&lt;&gt;"",Kataloge_Import!B294,""))</f>
        <v/>
      </c>
      <c r="C295" s="138" t="str">
        <f t="shared" si="135"/>
        <v/>
      </c>
      <c r="D295" s="157" t="str">
        <f>IFERROR(VLOOKUP(Kataloge_Import!A294,'Nachweis Miete_MNK'!$A$28:$AB$277,26,FALSE),"")</f>
        <v/>
      </c>
      <c r="E295" s="90"/>
      <c r="F295" s="90"/>
      <c r="G295" s="140"/>
      <c r="H295" s="140"/>
      <c r="I295" s="140"/>
      <c r="J295" s="144"/>
      <c r="K295" s="144"/>
      <c r="L295" s="139"/>
      <c r="M295" s="139"/>
      <c r="N295" s="146"/>
      <c r="O295" s="144" t="str">
        <f>IF(D295=0,"",IFERROR(VLOOKUP(Kataloge_Import!A294,'Nachweis Miete_MNK'!$A$28:$AB$277,7,FALSE),""))</f>
        <v/>
      </c>
      <c r="P295" s="139" t="str">
        <f>IF(D295=0,"",IFERROR(VLOOKUP(Kataloge_Import!A294,'Nachweis Miete_MNK'!$A$28:$AB$277,14,FALSE),""))</f>
        <v/>
      </c>
      <c r="Q295" s="148" t="str">
        <f>IF(D295=0,"",IFERROR(VLOOKUP(Kataloge_Import!A294,'Nachweis Miete_MNK'!$A$28:$AB$277,8,FALSE),""))</f>
        <v/>
      </c>
      <c r="R295" s="139" t="str">
        <f>IF(D295=0,"",IFERROR(VLOOKUP(Kataloge_Import!A294,'Nachweis Miete_MNK'!$A$28:$AB$277,27,FALSE),""))</f>
        <v/>
      </c>
      <c r="S295" s="139" t="str">
        <f>IF(D295=0,"",IFERROR(VLOOKUP(Kataloge_Import!A294,'Nachweis Miete_MNK'!$A$28:$AB$277,18,FALSE),""))</f>
        <v/>
      </c>
      <c r="T295" s="139" t="str">
        <f>IF(D295=0,"",IFERROR(VLOOKUP(Kataloge_Import!A294,'Nachweis Miete_MNK'!$A$28:$AB$277,20,FALSE),""))</f>
        <v/>
      </c>
      <c r="U295" s="157" t="str">
        <f>IF(D295=0,"",IFERROR(VLOOKUP(Kataloge_Import!A294,'Nachweis Miete_MNK'!$A$28:$AB$277,25,FALSE),""))</f>
        <v/>
      </c>
      <c r="V295" s="144" t="str">
        <f>IF(AND($B295&lt;&gt;"",HHJ=Kataloge!S$1),CONCATENATE($U295,"_","Mietneben- bzw. Betriebsausgaben"),"")</f>
        <v/>
      </c>
      <c r="W295" s="144" t="str">
        <f>IF(AND($B295&lt;&gt;"",HHJ=Kataloge!T$1),CONCATENATE($U295,"_","Mietneben- bzw. Betriebsausgaben"),"")</f>
        <v/>
      </c>
      <c r="X295" s="144" t="str">
        <f>IF(AND($B295&lt;&gt;"",HHJ=Kataloge!U$1),CONCATENATE($U295,"_","Mietneben- bzw. Betriebsausgaben"),"")</f>
        <v/>
      </c>
      <c r="Y295" s="144" t="str">
        <f>IF(AND($B295&lt;&gt;"",HHJ=Kataloge!V$1),CONCATENATE($U295,"_","Mietneben- bzw. Betriebsausgaben"),"")</f>
        <v/>
      </c>
      <c r="Z295" s="144" t="str">
        <f>IF(AND($B295&lt;&gt;"",HHJ=Kataloge!W$1),CONCATENATE($U295,"_","Mietneben- bzw. Betriebsausgaben"),"")</f>
        <v/>
      </c>
      <c r="AA295" s="144" t="str">
        <f>IF(AND($B295&lt;&gt;"",HHJ=Kataloge!X$1),CONCATENATE($U295,"_","Mietneben- bzw. Betriebsausgaben"),"")</f>
        <v/>
      </c>
    </row>
    <row r="296" spans="1:27" ht="18" customHeight="1" x14ac:dyDescent="0.2">
      <c r="A296" s="86" t="str">
        <f t="shared" si="137"/>
        <v/>
      </c>
      <c r="B296" s="87" t="str">
        <f>IF(D296=0,"",IF(D296&lt;&gt;"",Kataloge_Import!B295,""))</f>
        <v/>
      </c>
      <c r="C296" s="87" t="str">
        <f t="shared" si="135"/>
        <v/>
      </c>
      <c r="D296" s="156" t="str">
        <f>IFERROR(VLOOKUP(Kataloge_Import!A295,'Nachweis Miete_MNK'!$A$28:$AB$277,23,FALSE),"")</f>
        <v/>
      </c>
      <c r="E296" s="90"/>
      <c r="F296" s="90"/>
      <c r="G296" s="88" t="str">
        <f>IF(D296=0,"",IFERROR(VLOOKUP(Kataloge_Import!A295,'Nachweis Miete_MNK'!$A$28:$AB$277,2,FALSE),""))</f>
        <v/>
      </c>
      <c r="H296" s="88" t="str">
        <f>IF(D296=0,"",IFERROR(VLOOKUP(Kataloge_Import!A295,'Nachweis Miete_MNK'!$A$28:$AB$277,3,FALSE),""))</f>
        <v/>
      </c>
      <c r="I296" s="88" t="str">
        <f>IF(D296=0,"",IFERROR(VLOOKUP(Kataloge_Import!A295,'Nachweis Miete_MNK'!$A$28:$AB$277,4,FALSE),""))</f>
        <v/>
      </c>
      <c r="J296" s="143" t="str">
        <f>IF(D296=0,"",IFERROR(VLOOKUP(Kataloge_Import!A295,'Nachweis Miete_MNK'!$A$28:$AB$277,5,FALSE),""))</f>
        <v/>
      </c>
      <c r="K296" s="143" t="str">
        <f>IF(D296=0,"",IFERROR(VLOOKUP(Kataloge_Import!A295,'Nachweis Miete_MNK'!$A$28:$AB$277,6,FALSE),""))</f>
        <v/>
      </c>
      <c r="L296" s="89" t="str">
        <f>IF(D296=0,"",IFERROR(VLOOKUP(Kataloge_Import!A295,'Nachweis Miete_MNK'!$A$28:$AB$277,9,FALSE),""))</f>
        <v/>
      </c>
      <c r="M296" s="89" t="str">
        <f>IF(D296=0,"",IFERROR(VLOOKUP(Kataloge_Import!A295,'Nachweis Miete_MNK'!$A$28:$AB$277,28,FALSE),""))</f>
        <v/>
      </c>
      <c r="N296" s="145" t="str">
        <f t="shared" ref="N296" si="156">IF(D296=0,"",IF(D296&lt;&gt;"","unbar",""))</f>
        <v/>
      </c>
      <c r="O296" s="143"/>
      <c r="P296" s="89"/>
      <c r="Q296" s="147"/>
      <c r="R296" s="89"/>
      <c r="S296" s="89"/>
      <c r="T296" s="89"/>
      <c r="U296" s="156"/>
      <c r="V296" s="143"/>
      <c r="W296" s="143"/>
      <c r="X296" s="143"/>
      <c r="Y296" s="143"/>
      <c r="Z296" s="143"/>
      <c r="AA296" s="143"/>
    </row>
    <row r="297" spans="1:27" ht="18" customHeight="1" x14ac:dyDescent="0.2">
      <c r="A297" s="137" t="str">
        <f t="shared" si="137"/>
        <v/>
      </c>
      <c r="B297" s="138" t="str">
        <f>IF(D297=0,"",IF(D297&lt;&gt;"",Kataloge_Import!B296,""))</f>
        <v/>
      </c>
      <c r="C297" s="138" t="str">
        <f t="shared" si="135"/>
        <v/>
      </c>
      <c r="D297" s="157" t="str">
        <f>IFERROR(VLOOKUP(Kataloge_Import!A296,'Nachweis Miete_MNK'!$A$28:$AB$277,26,FALSE),"")</f>
        <v/>
      </c>
      <c r="E297" s="90"/>
      <c r="F297" s="90"/>
      <c r="G297" s="140"/>
      <c r="H297" s="140"/>
      <c r="I297" s="140"/>
      <c r="J297" s="144"/>
      <c r="K297" s="144"/>
      <c r="L297" s="139"/>
      <c r="M297" s="139"/>
      <c r="N297" s="146"/>
      <c r="O297" s="144" t="str">
        <f>IF(D297=0,"",IFERROR(VLOOKUP(Kataloge_Import!A296,'Nachweis Miete_MNK'!$A$28:$AB$277,7,FALSE),""))</f>
        <v/>
      </c>
      <c r="P297" s="139" t="str">
        <f>IF(D297=0,"",IFERROR(VLOOKUP(Kataloge_Import!A296,'Nachweis Miete_MNK'!$A$28:$AB$277,14,FALSE),""))</f>
        <v/>
      </c>
      <c r="Q297" s="148" t="str">
        <f>IF(D297=0,"",IFERROR(VLOOKUP(Kataloge_Import!A296,'Nachweis Miete_MNK'!$A$28:$AB$277,8,FALSE),""))</f>
        <v/>
      </c>
      <c r="R297" s="139" t="str">
        <f>IF(D297=0,"",IFERROR(VLOOKUP(Kataloge_Import!A296,'Nachweis Miete_MNK'!$A$28:$AB$277,27,FALSE),""))</f>
        <v/>
      </c>
      <c r="S297" s="139" t="str">
        <f>IF(D297=0,"",IFERROR(VLOOKUP(Kataloge_Import!A296,'Nachweis Miete_MNK'!$A$28:$AB$277,18,FALSE),""))</f>
        <v/>
      </c>
      <c r="T297" s="139" t="str">
        <f>IF(D297=0,"",IFERROR(VLOOKUP(Kataloge_Import!A296,'Nachweis Miete_MNK'!$A$28:$AB$277,20,FALSE),""))</f>
        <v/>
      </c>
      <c r="U297" s="157" t="str">
        <f>IF(D297=0,"",IFERROR(VLOOKUP(Kataloge_Import!A296,'Nachweis Miete_MNK'!$A$28:$AB$277,25,FALSE),""))</f>
        <v/>
      </c>
      <c r="V297" s="144" t="str">
        <f>IF(AND($B297&lt;&gt;"",HHJ=Kataloge!S$1),CONCATENATE($U297,"_","Mietneben- bzw. Betriebsausgaben"),"")</f>
        <v/>
      </c>
      <c r="W297" s="144" t="str">
        <f>IF(AND($B297&lt;&gt;"",HHJ=Kataloge!T$1),CONCATENATE($U297,"_","Mietneben- bzw. Betriebsausgaben"),"")</f>
        <v/>
      </c>
      <c r="X297" s="144" t="str">
        <f>IF(AND($B297&lt;&gt;"",HHJ=Kataloge!U$1),CONCATENATE($U297,"_","Mietneben- bzw. Betriebsausgaben"),"")</f>
        <v/>
      </c>
      <c r="Y297" s="144" t="str">
        <f>IF(AND($B297&lt;&gt;"",HHJ=Kataloge!V$1),CONCATENATE($U297,"_","Mietneben- bzw. Betriebsausgaben"),"")</f>
        <v/>
      </c>
      <c r="Z297" s="144" t="str">
        <f>IF(AND($B297&lt;&gt;"",HHJ=Kataloge!W$1),CONCATENATE($U297,"_","Mietneben- bzw. Betriebsausgaben"),"")</f>
        <v/>
      </c>
      <c r="AA297" s="144" t="str">
        <f>IF(AND($B297&lt;&gt;"",HHJ=Kataloge!X$1),CONCATENATE($U297,"_","Mietneben- bzw. Betriebsausgaben"),"")</f>
        <v/>
      </c>
    </row>
    <row r="298" spans="1:27" ht="18" customHeight="1" x14ac:dyDescent="0.2">
      <c r="A298" s="86" t="str">
        <f t="shared" si="137"/>
        <v/>
      </c>
      <c r="B298" s="87" t="str">
        <f>IF(D298=0,"",IF(D298&lt;&gt;"",Kataloge_Import!B297,""))</f>
        <v/>
      </c>
      <c r="C298" s="87" t="str">
        <f t="shared" si="135"/>
        <v/>
      </c>
      <c r="D298" s="156" t="str">
        <f>IFERROR(VLOOKUP(Kataloge_Import!A297,'Nachweis Miete_MNK'!$A$28:$AB$277,23,FALSE),"")</f>
        <v/>
      </c>
      <c r="E298" s="90"/>
      <c r="F298" s="90"/>
      <c r="G298" s="88" t="str">
        <f>IF(D298=0,"",IFERROR(VLOOKUP(Kataloge_Import!A297,'Nachweis Miete_MNK'!$A$28:$AB$277,2,FALSE),""))</f>
        <v/>
      </c>
      <c r="H298" s="88" t="str">
        <f>IF(D298=0,"",IFERROR(VLOOKUP(Kataloge_Import!A297,'Nachweis Miete_MNK'!$A$28:$AB$277,3,FALSE),""))</f>
        <v/>
      </c>
      <c r="I298" s="88" t="str">
        <f>IF(D298=0,"",IFERROR(VLOOKUP(Kataloge_Import!A297,'Nachweis Miete_MNK'!$A$28:$AB$277,4,FALSE),""))</f>
        <v/>
      </c>
      <c r="J298" s="143" t="str">
        <f>IF(D298=0,"",IFERROR(VLOOKUP(Kataloge_Import!A297,'Nachweis Miete_MNK'!$A$28:$AB$277,5,FALSE),""))</f>
        <v/>
      </c>
      <c r="K298" s="143" t="str">
        <f>IF(D298=0,"",IFERROR(VLOOKUP(Kataloge_Import!A297,'Nachweis Miete_MNK'!$A$28:$AB$277,6,FALSE),""))</f>
        <v/>
      </c>
      <c r="L298" s="89" t="str">
        <f>IF(D298=0,"",IFERROR(VLOOKUP(Kataloge_Import!A297,'Nachweis Miete_MNK'!$A$28:$AB$277,9,FALSE),""))</f>
        <v/>
      </c>
      <c r="M298" s="89" t="str">
        <f>IF(D298=0,"",IFERROR(VLOOKUP(Kataloge_Import!A297,'Nachweis Miete_MNK'!$A$28:$AB$277,28,FALSE),""))</f>
        <v/>
      </c>
      <c r="N298" s="145" t="str">
        <f t="shared" ref="N298" si="157">IF(D298=0,"",IF(D298&lt;&gt;"","unbar",""))</f>
        <v/>
      </c>
      <c r="O298" s="143"/>
      <c r="P298" s="89"/>
      <c r="Q298" s="147"/>
      <c r="R298" s="89"/>
      <c r="S298" s="89"/>
      <c r="T298" s="89"/>
      <c r="U298" s="156"/>
      <c r="V298" s="143"/>
      <c r="W298" s="143"/>
      <c r="X298" s="143"/>
      <c r="Y298" s="143"/>
      <c r="Z298" s="143"/>
      <c r="AA298" s="143"/>
    </row>
    <row r="299" spans="1:27" ht="18" customHeight="1" x14ac:dyDescent="0.2">
      <c r="A299" s="137" t="str">
        <f t="shared" si="137"/>
        <v/>
      </c>
      <c r="B299" s="138" t="str">
        <f>IF(D299=0,"",IF(D299&lt;&gt;"",Kataloge_Import!B298,""))</f>
        <v/>
      </c>
      <c r="C299" s="138" t="str">
        <f t="shared" si="135"/>
        <v/>
      </c>
      <c r="D299" s="157" t="str">
        <f>IFERROR(VLOOKUP(Kataloge_Import!A298,'Nachweis Miete_MNK'!$A$28:$AB$277,26,FALSE),"")</f>
        <v/>
      </c>
      <c r="E299" s="90"/>
      <c r="F299" s="90"/>
      <c r="G299" s="140"/>
      <c r="H299" s="140"/>
      <c r="I299" s="140"/>
      <c r="J299" s="144"/>
      <c r="K299" s="144"/>
      <c r="L299" s="139"/>
      <c r="M299" s="139"/>
      <c r="N299" s="146"/>
      <c r="O299" s="144" t="str">
        <f>IF(D299=0,"",IFERROR(VLOOKUP(Kataloge_Import!A298,'Nachweis Miete_MNK'!$A$28:$AB$277,7,FALSE),""))</f>
        <v/>
      </c>
      <c r="P299" s="139" t="str">
        <f>IF(D299=0,"",IFERROR(VLOOKUP(Kataloge_Import!A298,'Nachweis Miete_MNK'!$A$28:$AB$277,14,FALSE),""))</f>
        <v/>
      </c>
      <c r="Q299" s="148" t="str">
        <f>IF(D299=0,"",IFERROR(VLOOKUP(Kataloge_Import!A298,'Nachweis Miete_MNK'!$A$28:$AB$277,8,FALSE),""))</f>
        <v/>
      </c>
      <c r="R299" s="139" t="str">
        <f>IF(D299=0,"",IFERROR(VLOOKUP(Kataloge_Import!A298,'Nachweis Miete_MNK'!$A$28:$AB$277,27,FALSE),""))</f>
        <v/>
      </c>
      <c r="S299" s="139" t="str">
        <f>IF(D299=0,"",IFERROR(VLOOKUP(Kataloge_Import!A298,'Nachweis Miete_MNK'!$A$28:$AB$277,18,FALSE),""))</f>
        <v/>
      </c>
      <c r="T299" s="139" t="str">
        <f>IF(D299=0,"",IFERROR(VLOOKUP(Kataloge_Import!A298,'Nachweis Miete_MNK'!$A$28:$AB$277,20,FALSE),""))</f>
        <v/>
      </c>
      <c r="U299" s="157" t="str">
        <f>IF(D299=0,"",IFERROR(VLOOKUP(Kataloge_Import!A298,'Nachweis Miete_MNK'!$A$28:$AB$277,25,FALSE),""))</f>
        <v/>
      </c>
      <c r="V299" s="144" t="str">
        <f>IF(AND($B299&lt;&gt;"",HHJ=Kataloge!S$1),CONCATENATE($U299,"_","Mietneben- bzw. Betriebsausgaben"),"")</f>
        <v/>
      </c>
      <c r="W299" s="144" t="str">
        <f>IF(AND($B299&lt;&gt;"",HHJ=Kataloge!T$1),CONCATENATE($U299,"_","Mietneben- bzw. Betriebsausgaben"),"")</f>
        <v/>
      </c>
      <c r="X299" s="144" t="str">
        <f>IF(AND($B299&lt;&gt;"",HHJ=Kataloge!U$1),CONCATENATE($U299,"_","Mietneben- bzw. Betriebsausgaben"),"")</f>
        <v/>
      </c>
      <c r="Y299" s="144" t="str">
        <f>IF(AND($B299&lt;&gt;"",HHJ=Kataloge!V$1),CONCATENATE($U299,"_","Mietneben- bzw. Betriebsausgaben"),"")</f>
        <v/>
      </c>
      <c r="Z299" s="144" t="str">
        <f>IF(AND($B299&lt;&gt;"",HHJ=Kataloge!W$1),CONCATENATE($U299,"_","Mietneben- bzw. Betriebsausgaben"),"")</f>
        <v/>
      </c>
      <c r="AA299" s="144" t="str">
        <f>IF(AND($B299&lt;&gt;"",HHJ=Kataloge!X$1),CONCATENATE($U299,"_","Mietneben- bzw. Betriebsausgaben"),"")</f>
        <v/>
      </c>
    </row>
    <row r="300" spans="1:27" ht="18" customHeight="1" x14ac:dyDescent="0.2">
      <c r="A300" s="86" t="str">
        <f t="shared" si="137"/>
        <v/>
      </c>
      <c r="B300" s="87" t="str">
        <f>IF(D300=0,"",IF(D300&lt;&gt;"",Kataloge_Import!B299,""))</f>
        <v/>
      </c>
      <c r="C300" s="87" t="str">
        <f t="shared" si="135"/>
        <v/>
      </c>
      <c r="D300" s="156" t="str">
        <f>IFERROR(VLOOKUP(Kataloge_Import!A299,'Nachweis Miete_MNK'!$A$28:$AB$277,23,FALSE),"")</f>
        <v/>
      </c>
      <c r="E300" s="90"/>
      <c r="F300" s="90"/>
      <c r="G300" s="88" t="str">
        <f>IF(D300=0,"",IFERROR(VLOOKUP(Kataloge_Import!A299,'Nachweis Miete_MNK'!$A$28:$AB$277,2,FALSE),""))</f>
        <v/>
      </c>
      <c r="H300" s="88" t="str">
        <f>IF(D300=0,"",IFERROR(VLOOKUP(Kataloge_Import!A299,'Nachweis Miete_MNK'!$A$28:$AB$277,3,FALSE),""))</f>
        <v/>
      </c>
      <c r="I300" s="88" t="str">
        <f>IF(D300=0,"",IFERROR(VLOOKUP(Kataloge_Import!A299,'Nachweis Miete_MNK'!$A$28:$AB$277,4,FALSE),""))</f>
        <v/>
      </c>
      <c r="J300" s="143" t="str">
        <f>IF(D300=0,"",IFERROR(VLOOKUP(Kataloge_Import!A299,'Nachweis Miete_MNK'!$A$28:$AB$277,5,FALSE),""))</f>
        <v/>
      </c>
      <c r="K300" s="143" t="str">
        <f>IF(D300=0,"",IFERROR(VLOOKUP(Kataloge_Import!A299,'Nachweis Miete_MNK'!$A$28:$AB$277,6,FALSE),""))</f>
        <v/>
      </c>
      <c r="L300" s="89" t="str">
        <f>IF(D300=0,"",IFERROR(VLOOKUP(Kataloge_Import!A299,'Nachweis Miete_MNK'!$A$28:$AB$277,9,FALSE),""))</f>
        <v/>
      </c>
      <c r="M300" s="89" t="str">
        <f>IF(D300=0,"",IFERROR(VLOOKUP(Kataloge_Import!A299,'Nachweis Miete_MNK'!$A$28:$AB$277,28,FALSE),""))</f>
        <v/>
      </c>
      <c r="N300" s="145" t="str">
        <f t="shared" ref="N300" si="158">IF(D300=0,"",IF(D300&lt;&gt;"","unbar",""))</f>
        <v/>
      </c>
      <c r="O300" s="143"/>
      <c r="P300" s="89"/>
      <c r="Q300" s="147"/>
      <c r="R300" s="89"/>
      <c r="S300" s="89"/>
      <c r="T300" s="89"/>
      <c r="U300" s="156"/>
      <c r="V300" s="143"/>
      <c r="W300" s="143"/>
      <c r="X300" s="143"/>
      <c r="Y300" s="143"/>
      <c r="Z300" s="143"/>
      <c r="AA300" s="143"/>
    </row>
    <row r="301" spans="1:27" ht="18" customHeight="1" x14ac:dyDescent="0.2">
      <c r="A301" s="137" t="str">
        <f t="shared" si="137"/>
        <v/>
      </c>
      <c r="B301" s="138" t="str">
        <f>IF(D301=0,"",IF(D301&lt;&gt;"",Kataloge_Import!B300,""))</f>
        <v/>
      </c>
      <c r="C301" s="138" t="str">
        <f t="shared" si="135"/>
        <v/>
      </c>
      <c r="D301" s="157" t="str">
        <f>IFERROR(VLOOKUP(Kataloge_Import!A300,'Nachweis Miete_MNK'!$A$28:$AB$277,26,FALSE),"")</f>
        <v/>
      </c>
      <c r="E301" s="90"/>
      <c r="F301" s="90"/>
      <c r="G301" s="140"/>
      <c r="H301" s="140"/>
      <c r="I301" s="140"/>
      <c r="J301" s="144"/>
      <c r="K301" s="144"/>
      <c r="L301" s="139"/>
      <c r="M301" s="139"/>
      <c r="N301" s="146"/>
      <c r="O301" s="144" t="str">
        <f>IF(D301=0,"",IFERROR(VLOOKUP(Kataloge_Import!A300,'Nachweis Miete_MNK'!$A$28:$AB$277,7,FALSE),""))</f>
        <v/>
      </c>
      <c r="P301" s="139" t="str">
        <f>IF(D301=0,"",IFERROR(VLOOKUP(Kataloge_Import!A300,'Nachweis Miete_MNK'!$A$28:$AB$277,14,FALSE),""))</f>
        <v/>
      </c>
      <c r="Q301" s="148" t="str">
        <f>IF(D301=0,"",IFERROR(VLOOKUP(Kataloge_Import!A300,'Nachweis Miete_MNK'!$A$28:$AB$277,8,FALSE),""))</f>
        <v/>
      </c>
      <c r="R301" s="139" t="str">
        <f>IF(D301=0,"",IFERROR(VLOOKUP(Kataloge_Import!A300,'Nachweis Miete_MNK'!$A$28:$AB$277,27,FALSE),""))</f>
        <v/>
      </c>
      <c r="S301" s="139" t="str">
        <f>IF(D301=0,"",IFERROR(VLOOKUP(Kataloge_Import!A300,'Nachweis Miete_MNK'!$A$28:$AB$277,18,FALSE),""))</f>
        <v/>
      </c>
      <c r="T301" s="139" t="str">
        <f>IF(D301=0,"",IFERROR(VLOOKUP(Kataloge_Import!A300,'Nachweis Miete_MNK'!$A$28:$AB$277,20,FALSE),""))</f>
        <v/>
      </c>
      <c r="U301" s="157" t="str">
        <f>IF(D301=0,"",IFERROR(VLOOKUP(Kataloge_Import!A300,'Nachweis Miete_MNK'!$A$28:$AB$277,25,FALSE),""))</f>
        <v/>
      </c>
      <c r="V301" s="144" t="str">
        <f>IF(AND($B301&lt;&gt;"",HHJ=Kataloge!S$1),CONCATENATE($U301,"_","Mietneben- bzw. Betriebsausgaben"),"")</f>
        <v/>
      </c>
      <c r="W301" s="144" t="str">
        <f>IF(AND($B301&lt;&gt;"",HHJ=Kataloge!T$1),CONCATENATE($U301,"_","Mietneben- bzw. Betriebsausgaben"),"")</f>
        <v/>
      </c>
      <c r="X301" s="144" t="str">
        <f>IF(AND($B301&lt;&gt;"",HHJ=Kataloge!U$1),CONCATENATE($U301,"_","Mietneben- bzw. Betriebsausgaben"),"")</f>
        <v/>
      </c>
      <c r="Y301" s="144" t="str">
        <f>IF(AND($B301&lt;&gt;"",HHJ=Kataloge!V$1),CONCATENATE($U301,"_","Mietneben- bzw. Betriebsausgaben"),"")</f>
        <v/>
      </c>
      <c r="Z301" s="144" t="str">
        <f>IF(AND($B301&lt;&gt;"",HHJ=Kataloge!W$1),CONCATENATE($U301,"_","Mietneben- bzw. Betriebsausgaben"),"")</f>
        <v/>
      </c>
      <c r="AA301" s="144" t="str">
        <f>IF(AND($B301&lt;&gt;"",HHJ=Kataloge!X$1),CONCATENATE($U301,"_","Mietneben- bzw. Betriebsausgaben"),"")</f>
        <v/>
      </c>
    </row>
    <row r="302" spans="1:27" ht="18" customHeight="1" x14ac:dyDescent="0.2">
      <c r="A302" s="86" t="str">
        <f t="shared" si="137"/>
        <v/>
      </c>
      <c r="B302" s="87" t="str">
        <f>IF(D302=0,"",IF(D302&lt;&gt;"",Kataloge_Import!B301,""))</f>
        <v/>
      </c>
      <c r="C302" s="87" t="str">
        <f t="shared" si="135"/>
        <v/>
      </c>
      <c r="D302" s="156" t="str">
        <f>IFERROR(VLOOKUP(Kataloge_Import!A301,'Nachweis Miete_MNK'!$A$28:$AB$277,23,FALSE),"")</f>
        <v/>
      </c>
      <c r="E302" s="90"/>
      <c r="F302" s="90"/>
      <c r="G302" s="88" t="str">
        <f>IF(D302=0,"",IFERROR(VLOOKUP(Kataloge_Import!A301,'Nachweis Miete_MNK'!$A$28:$AB$277,2,FALSE),""))</f>
        <v/>
      </c>
      <c r="H302" s="88" t="str">
        <f>IF(D302=0,"",IFERROR(VLOOKUP(Kataloge_Import!A301,'Nachweis Miete_MNK'!$A$28:$AB$277,3,FALSE),""))</f>
        <v/>
      </c>
      <c r="I302" s="88" t="str">
        <f>IF(D302=0,"",IFERROR(VLOOKUP(Kataloge_Import!A301,'Nachweis Miete_MNK'!$A$28:$AB$277,4,FALSE),""))</f>
        <v/>
      </c>
      <c r="J302" s="143" t="str">
        <f>IF(D302=0,"",IFERROR(VLOOKUP(Kataloge_Import!A301,'Nachweis Miete_MNK'!$A$28:$AB$277,5,FALSE),""))</f>
        <v/>
      </c>
      <c r="K302" s="143" t="str">
        <f>IF(D302=0,"",IFERROR(VLOOKUP(Kataloge_Import!A301,'Nachweis Miete_MNK'!$A$28:$AB$277,6,FALSE),""))</f>
        <v/>
      </c>
      <c r="L302" s="89" t="str">
        <f>IF(D302=0,"",IFERROR(VLOOKUP(Kataloge_Import!A301,'Nachweis Miete_MNK'!$A$28:$AB$277,9,FALSE),""))</f>
        <v/>
      </c>
      <c r="M302" s="89" t="str">
        <f>IF(D302=0,"",IFERROR(VLOOKUP(Kataloge_Import!A301,'Nachweis Miete_MNK'!$A$28:$AB$277,28,FALSE),""))</f>
        <v/>
      </c>
      <c r="N302" s="145" t="str">
        <f t="shared" ref="N302" si="159">IF(D302=0,"",IF(D302&lt;&gt;"","unbar",""))</f>
        <v/>
      </c>
      <c r="O302" s="143"/>
      <c r="P302" s="89"/>
      <c r="Q302" s="147"/>
      <c r="R302" s="89"/>
      <c r="S302" s="89"/>
      <c r="T302" s="89"/>
      <c r="U302" s="156"/>
      <c r="V302" s="143"/>
      <c r="W302" s="143"/>
      <c r="X302" s="143"/>
      <c r="Y302" s="143"/>
      <c r="Z302" s="143"/>
      <c r="AA302" s="143"/>
    </row>
    <row r="303" spans="1:27" ht="18" customHeight="1" x14ac:dyDescent="0.2">
      <c r="A303" s="137" t="str">
        <f t="shared" si="137"/>
        <v/>
      </c>
      <c r="B303" s="138" t="str">
        <f>IF(D303=0,"",IF(D303&lt;&gt;"",Kataloge_Import!B302,""))</f>
        <v/>
      </c>
      <c r="C303" s="138" t="str">
        <f t="shared" si="135"/>
        <v/>
      </c>
      <c r="D303" s="157" t="str">
        <f>IFERROR(VLOOKUP(Kataloge_Import!A302,'Nachweis Miete_MNK'!$A$28:$AB$277,26,FALSE),"")</f>
        <v/>
      </c>
      <c r="E303" s="90"/>
      <c r="F303" s="90"/>
      <c r="G303" s="140"/>
      <c r="H303" s="140"/>
      <c r="I303" s="140"/>
      <c r="J303" s="144"/>
      <c r="K303" s="144"/>
      <c r="L303" s="139"/>
      <c r="M303" s="139"/>
      <c r="N303" s="146"/>
      <c r="O303" s="144" t="str">
        <f>IF(D303=0,"",IFERROR(VLOOKUP(Kataloge_Import!A302,'Nachweis Miete_MNK'!$A$28:$AB$277,7,FALSE),""))</f>
        <v/>
      </c>
      <c r="P303" s="139" t="str">
        <f>IF(D303=0,"",IFERROR(VLOOKUP(Kataloge_Import!A302,'Nachweis Miete_MNK'!$A$28:$AB$277,14,FALSE),""))</f>
        <v/>
      </c>
      <c r="Q303" s="148" t="str">
        <f>IF(D303=0,"",IFERROR(VLOOKUP(Kataloge_Import!A302,'Nachweis Miete_MNK'!$A$28:$AB$277,8,FALSE),""))</f>
        <v/>
      </c>
      <c r="R303" s="139" t="str">
        <f>IF(D303=0,"",IFERROR(VLOOKUP(Kataloge_Import!A302,'Nachweis Miete_MNK'!$A$28:$AB$277,27,FALSE),""))</f>
        <v/>
      </c>
      <c r="S303" s="139" t="str">
        <f>IF(D303=0,"",IFERROR(VLOOKUP(Kataloge_Import!A302,'Nachweis Miete_MNK'!$A$28:$AB$277,18,FALSE),""))</f>
        <v/>
      </c>
      <c r="T303" s="139" t="str">
        <f>IF(D303=0,"",IFERROR(VLOOKUP(Kataloge_Import!A302,'Nachweis Miete_MNK'!$A$28:$AB$277,20,FALSE),""))</f>
        <v/>
      </c>
      <c r="U303" s="157" t="str">
        <f>IF(D303=0,"",IFERROR(VLOOKUP(Kataloge_Import!A302,'Nachweis Miete_MNK'!$A$28:$AB$277,25,FALSE),""))</f>
        <v/>
      </c>
      <c r="V303" s="144" t="str">
        <f>IF(AND($B303&lt;&gt;"",HHJ=Kataloge!S$1),CONCATENATE($U303,"_","Mietneben- bzw. Betriebsausgaben"),"")</f>
        <v/>
      </c>
      <c r="W303" s="144" t="str">
        <f>IF(AND($B303&lt;&gt;"",HHJ=Kataloge!T$1),CONCATENATE($U303,"_","Mietneben- bzw. Betriebsausgaben"),"")</f>
        <v/>
      </c>
      <c r="X303" s="144" t="str">
        <f>IF(AND($B303&lt;&gt;"",HHJ=Kataloge!U$1),CONCATENATE($U303,"_","Mietneben- bzw. Betriebsausgaben"),"")</f>
        <v/>
      </c>
      <c r="Y303" s="144" t="str">
        <f>IF(AND($B303&lt;&gt;"",HHJ=Kataloge!V$1),CONCATENATE($U303,"_","Mietneben- bzw. Betriebsausgaben"),"")</f>
        <v/>
      </c>
      <c r="Z303" s="144" t="str">
        <f>IF(AND($B303&lt;&gt;"",HHJ=Kataloge!W$1),CONCATENATE($U303,"_","Mietneben- bzw. Betriebsausgaben"),"")</f>
        <v/>
      </c>
      <c r="AA303" s="144" t="str">
        <f>IF(AND($B303&lt;&gt;"",HHJ=Kataloge!X$1),CONCATENATE($U303,"_","Mietneben- bzw. Betriebsausgaben"),"")</f>
        <v/>
      </c>
    </row>
    <row r="304" spans="1:27" ht="18" customHeight="1" x14ac:dyDescent="0.2">
      <c r="A304" s="86" t="str">
        <f t="shared" si="137"/>
        <v/>
      </c>
      <c r="B304" s="87" t="str">
        <f>IF(D304=0,"",IF(D304&lt;&gt;"",Kataloge_Import!B303,""))</f>
        <v/>
      </c>
      <c r="C304" s="87" t="str">
        <f t="shared" si="135"/>
        <v/>
      </c>
      <c r="D304" s="156" t="str">
        <f>IFERROR(VLOOKUP(Kataloge_Import!A303,'Nachweis Miete_MNK'!$A$28:$AB$277,23,FALSE),"")</f>
        <v/>
      </c>
      <c r="E304" s="90"/>
      <c r="F304" s="90"/>
      <c r="G304" s="88" t="str">
        <f>IF(D304=0,"",IFERROR(VLOOKUP(Kataloge_Import!A303,'Nachweis Miete_MNK'!$A$28:$AB$277,2,FALSE),""))</f>
        <v/>
      </c>
      <c r="H304" s="88" t="str">
        <f>IF(D304=0,"",IFERROR(VLOOKUP(Kataloge_Import!A303,'Nachweis Miete_MNK'!$A$28:$AB$277,3,FALSE),""))</f>
        <v/>
      </c>
      <c r="I304" s="88" t="str">
        <f>IF(D304=0,"",IFERROR(VLOOKUP(Kataloge_Import!A303,'Nachweis Miete_MNK'!$A$28:$AB$277,4,FALSE),""))</f>
        <v/>
      </c>
      <c r="J304" s="143" t="str">
        <f>IF(D304=0,"",IFERROR(VLOOKUP(Kataloge_Import!A303,'Nachweis Miete_MNK'!$A$28:$AB$277,5,FALSE),""))</f>
        <v/>
      </c>
      <c r="K304" s="143" t="str">
        <f>IF(D304=0,"",IFERROR(VLOOKUP(Kataloge_Import!A303,'Nachweis Miete_MNK'!$A$28:$AB$277,6,FALSE),""))</f>
        <v/>
      </c>
      <c r="L304" s="89" t="str">
        <f>IF(D304=0,"",IFERROR(VLOOKUP(Kataloge_Import!A303,'Nachweis Miete_MNK'!$A$28:$AB$277,9,FALSE),""))</f>
        <v/>
      </c>
      <c r="M304" s="89" t="str">
        <f>IF(D304=0,"",IFERROR(VLOOKUP(Kataloge_Import!A303,'Nachweis Miete_MNK'!$A$28:$AB$277,28,FALSE),""))</f>
        <v/>
      </c>
      <c r="N304" s="145" t="str">
        <f t="shared" ref="N304" si="160">IF(D304=0,"",IF(D304&lt;&gt;"","unbar",""))</f>
        <v/>
      </c>
      <c r="O304" s="143"/>
      <c r="P304" s="89"/>
      <c r="Q304" s="147"/>
      <c r="R304" s="89"/>
      <c r="S304" s="89"/>
      <c r="T304" s="89"/>
      <c r="U304" s="156"/>
      <c r="V304" s="143"/>
      <c r="W304" s="143"/>
      <c r="X304" s="143"/>
      <c r="Y304" s="143"/>
      <c r="Z304" s="143"/>
      <c r="AA304" s="143"/>
    </row>
    <row r="305" spans="1:27" ht="18" customHeight="1" x14ac:dyDescent="0.2">
      <c r="A305" s="137" t="str">
        <f t="shared" si="137"/>
        <v/>
      </c>
      <c r="B305" s="138" t="str">
        <f>IF(D305=0,"",IF(D305&lt;&gt;"",Kataloge_Import!B304,""))</f>
        <v/>
      </c>
      <c r="C305" s="138" t="str">
        <f t="shared" si="135"/>
        <v/>
      </c>
      <c r="D305" s="157" t="str">
        <f>IFERROR(VLOOKUP(Kataloge_Import!A304,'Nachweis Miete_MNK'!$A$28:$AB$277,26,FALSE),"")</f>
        <v/>
      </c>
      <c r="E305" s="90"/>
      <c r="F305" s="90"/>
      <c r="G305" s="140"/>
      <c r="H305" s="140"/>
      <c r="I305" s="140"/>
      <c r="J305" s="144"/>
      <c r="K305" s="144"/>
      <c r="L305" s="139"/>
      <c r="M305" s="139"/>
      <c r="N305" s="146"/>
      <c r="O305" s="144" t="str">
        <f>IF(D305=0,"",IFERROR(VLOOKUP(Kataloge_Import!A304,'Nachweis Miete_MNK'!$A$28:$AB$277,7,FALSE),""))</f>
        <v/>
      </c>
      <c r="P305" s="139" t="str">
        <f>IF(D305=0,"",IFERROR(VLOOKUP(Kataloge_Import!A304,'Nachweis Miete_MNK'!$A$28:$AB$277,14,FALSE),""))</f>
        <v/>
      </c>
      <c r="Q305" s="148" t="str">
        <f>IF(D305=0,"",IFERROR(VLOOKUP(Kataloge_Import!A304,'Nachweis Miete_MNK'!$A$28:$AB$277,8,FALSE),""))</f>
        <v/>
      </c>
      <c r="R305" s="139" t="str">
        <f>IF(D305=0,"",IFERROR(VLOOKUP(Kataloge_Import!A304,'Nachweis Miete_MNK'!$A$28:$AB$277,27,FALSE),""))</f>
        <v/>
      </c>
      <c r="S305" s="139" t="str">
        <f>IF(D305=0,"",IFERROR(VLOOKUP(Kataloge_Import!A304,'Nachweis Miete_MNK'!$A$28:$AB$277,18,FALSE),""))</f>
        <v/>
      </c>
      <c r="T305" s="139" t="str">
        <f>IF(D305=0,"",IFERROR(VLOOKUP(Kataloge_Import!A304,'Nachweis Miete_MNK'!$A$28:$AB$277,20,FALSE),""))</f>
        <v/>
      </c>
      <c r="U305" s="157" t="str">
        <f>IF(D305=0,"",IFERROR(VLOOKUP(Kataloge_Import!A304,'Nachweis Miete_MNK'!$A$28:$AB$277,25,FALSE),""))</f>
        <v/>
      </c>
      <c r="V305" s="144" t="str">
        <f>IF(AND($B305&lt;&gt;"",HHJ=Kataloge!S$1),CONCATENATE($U305,"_","Mietneben- bzw. Betriebsausgaben"),"")</f>
        <v/>
      </c>
      <c r="W305" s="144" t="str">
        <f>IF(AND($B305&lt;&gt;"",HHJ=Kataloge!T$1),CONCATENATE($U305,"_","Mietneben- bzw. Betriebsausgaben"),"")</f>
        <v/>
      </c>
      <c r="X305" s="144" t="str">
        <f>IF(AND($B305&lt;&gt;"",HHJ=Kataloge!U$1),CONCATENATE($U305,"_","Mietneben- bzw. Betriebsausgaben"),"")</f>
        <v/>
      </c>
      <c r="Y305" s="144" t="str">
        <f>IF(AND($B305&lt;&gt;"",HHJ=Kataloge!V$1),CONCATENATE($U305,"_","Mietneben- bzw. Betriebsausgaben"),"")</f>
        <v/>
      </c>
      <c r="Z305" s="144" t="str">
        <f>IF(AND($B305&lt;&gt;"",HHJ=Kataloge!W$1),CONCATENATE($U305,"_","Mietneben- bzw. Betriebsausgaben"),"")</f>
        <v/>
      </c>
      <c r="AA305" s="144" t="str">
        <f>IF(AND($B305&lt;&gt;"",HHJ=Kataloge!X$1),CONCATENATE($U305,"_","Mietneben- bzw. Betriebsausgaben"),"")</f>
        <v/>
      </c>
    </row>
    <row r="306" spans="1:27" ht="18" customHeight="1" x14ac:dyDescent="0.2">
      <c r="A306" s="86" t="str">
        <f t="shared" si="137"/>
        <v/>
      </c>
      <c r="B306" s="87" t="str">
        <f>IF(D306=0,"",IF(D306&lt;&gt;"",Kataloge_Import!B305,""))</f>
        <v/>
      </c>
      <c r="C306" s="87" t="str">
        <f t="shared" si="135"/>
        <v/>
      </c>
      <c r="D306" s="156" t="str">
        <f>IFERROR(VLOOKUP(Kataloge_Import!A305,'Nachweis Miete_MNK'!$A$28:$AB$277,23,FALSE),"")</f>
        <v/>
      </c>
      <c r="E306" s="90"/>
      <c r="F306" s="90"/>
      <c r="G306" s="88" t="str">
        <f>IF(D306=0,"",IFERROR(VLOOKUP(Kataloge_Import!A305,'Nachweis Miete_MNK'!$A$28:$AB$277,2,FALSE),""))</f>
        <v/>
      </c>
      <c r="H306" s="88" t="str">
        <f>IF(D306=0,"",IFERROR(VLOOKUP(Kataloge_Import!A305,'Nachweis Miete_MNK'!$A$28:$AB$277,3,FALSE),""))</f>
        <v/>
      </c>
      <c r="I306" s="88" t="str">
        <f>IF(D306=0,"",IFERROR(VLOOKUP(Kataloge_Import!A305,'Nachweis Miete_MNK'!$A$28:$AB$277,4,FALSE),""))</f>
        <v/>
      </c>
      <c r="J306" s="143" t="str">
        <f>IF(D306=0,"",IFERROR(VLOOKUP(Kataloge_Import!A305,'Nachweis Miete_MNK'!$A$28:$AB$277,5,FALSE),""))</f>
        <v/>
      </c>
      <c r="K306" s="143" t="str">
        <f>IF(D306=0,"",IFERROR(VLOOKUP(Kataloge_Import!A305,'Nachweis Miete_MNK'!$A$28:$AB$277,6,FALSE),""))</f>
        <v/>
      </c>
      <c r="L306" s="89" t="str">
        <f>IF(D306=0,"",IFERROR(VLOOKUP(Kataloge_Import!A305,'Nachweis Miete_MNK'!$A$28:$AB$277,9,FALSE),""))</f>
        <v/>
      </c>
      <c r="M306" s="89" t="str">
        <f>IF(D306=0,"",IFERROR(VLOOKUP(Kataloge_Import!A305,'Nachweis Miete_MNK'!$A$28:$AB$277,28,FALSE),""))</f>
        <v/>
      </c>
      <c r="N306" s="145" t="str">
        <f t="shared" ref="N306" si="161">IF(D306=0,"",IF(D306&lt;&gt;"","unbar",""))</f>
        <v/>
      </c>
      <c r="O306" s="143"/>
      <c r="P306" s="89"/>
      <c r="Q306" s="147"/>
      <c r="R306" s="89"/>
      <c r="S306" s="89"/>
      <c r="T306" s="89"/>
      <c r="U306" s="156"/>
      <c r="V306" s="143"/>
      <c r="W306" s="143"/>
      <c r="X306" s="143"/>
      <c r="Y306" s="143"/>
      <c r="Z306" s="143"/>
      <c r="AA306" s="143"/>
    </row>
    <row r="307" spans="1:27" ht="18" customHeight="1" x14ac:dyDescent="0.2">
      <c r="A307" s="137" t="str">
        <f t="shared" si="137"/>
        <v/>
      </c>
      <c r="B307" s="138" t="str">
        <f>IF(D307=0,"",IF(D307&lt;&gt;"",Kataloge_Import!B306,""))</f>
        <v/>
      </c>
      <c r="C307" s="138" t="str">
        <f t="shared" si="135"/>
        <v/>
      </c>
      <c r="D307" s="157" t="str">
        <f>IFERROR(VLOOKUP(Kataloge_Import!A306,'Nachweis Miete_MNK'!$A$28:$AB$277,26,FALSE),"")</f>
        <v/>
      </c>
      <c r="E307" s="90"/>
      <c r="F307" s="90"/>
      <c r="G307" s="140"/>
      <c r="H307" s="140"/>
      <c r="I307" s="140"/>
      <c r="J307" s="144"/>
      <c r="K307" s="144"/>
      <c r="L307" s="139"/>
      <c r="M307" s="139"/>
      <c r="N307" s="146"/>
      <c r="O307" s="144" t="str">
        <f>IF(D307=0,"",IFERROR(VLOOKUP(Kataloge_Import!A306,'Nachweis Miete_MNK'!$A$28:$AB$277,7,FALSE),""))</f>
        <v/>
      </c>
      <c r="P307" s="139" t="str">
        <f>IF(D307=0,"",IFERROR(VLOOKUP(Kataloge_Import!A306,'Nachweis Miete_MNK'!$A$28:$AB$277,14,FALSE),""))</f>
        <v/>
      </c>
      <c r="Q307" s="148" t="str">
        <f>IF(D307=0,"",IFERROR(VLOOKUP(Kataloge_Import!A306,'Nachweis Miete_MNK'!$A$28:$AB$277,8,FALSE),""))</f>
        <v/>
      </c>
      <c r="R307" s="139" t="str">
        <f>IF(D307=0,"",IFERROR(VLOOKUP(Kataloge_Import!A306,'Nachweis Miete_MNK'!$A$28:$AB$277,27,FALSE),""))</f>
        <v/>
      </c>
      <c r="S307" s="139" t="str">
        <f>IF(D307=0,"",IFERROR(VLOOKUP(Kataloge_Import!A306,'Nachweis Miete_MNK'!$A$28:$AB$277,18,FALSE),""))</f>
        <v/>
      </c>
      <c r="T307" s="139" t="str">
        <f>IF(D307=0,"",IFERROR(VLOOKUP(Kataloge_Import!A306,'Nachweis Miete_MNK'!$A$28:$AB$277,20,FALSE),""))</f>
        <v/>
      </c>
      <c r="U307" s="157" t="str">
        <f>IF(D307=0,"",IFERROR(VLOOKUP(Kataloge_Import!A306,'Nachweis Miete_MNK'!$A$28:$AB$277,25,FALSE),""))</f>
        <v/>
      </c>
      <c r="V307" s="144" t="str">
        <f>IF(AND($B307&lt;&gt;"",HHJ=Kataloge!S$1),CONCATENATE($U307,"_","Mietneben- bzw. Betriebsausgaben"),"")</f>
        <v/>
      </c>
      <c r="W307" s="144" t="str">
        <f>IF(AND($B307&lt;&gt;"",HHJ=Kataloge!T$1),CONCATENATE($U307,"_","Mietneben- bzw. Betriebsausgaben"),"")</f>
        <v/>
      </c>
      <c r="X307" s="144" t="str">
        <f>IF(AND($B307&lt;&gt;"",HHJ=Kataloge!U$1),CONCATENATE($U307,"_","Mietneben- bzw. Betriebsausgaben"),"")</f>
        <v/>
      </c>
      <c r="Y307" s="144" t="str">
        <f>IF(AND($B307&lt;&gt;"",HHJ=Kataloge!V$1),CONCATENATE($U307,"_","Mietneben- bzw. Betriebsausgaben"),"")</f>
        <v/>
      </c>
      <c r="Z307" s="144" t="str">
        <f>IF(AND($B307&lt;&gt;"",HHJ=Kataloge!W$1),CONCATENATE($U307,"_","Mietneben- bzw. Betriebsausgaben"),"")</f>
        <v/>
      </c>
      <c r="AA307" s="144" t="str">
        <f>IF(AND($B307&lt;&gt;"",HHJ=Kataloge!X$1),CONCATENATE($U307,"_","Mietneben- bzw. Betriebsausgaben"),"")</f>
        <v/>
      </c>
    </row>
    <row r="308" spans="1:27" ht="18" customHeight="1" x14ac:dyDescent="0.2">
      <c r="A308" s="86" t="str">
        <f t="shared" si="137"/>
        <v/>
      </c>
      <c r="B308" s="87" t="str">
        <f>IF(D308=0,"",IF(D308&lt;&gt;"",Kataloge_Import!B307,""))</f>
        <v/>
      </c>
      <c r="C308" s="87" t="str">
        <f t="shared" si="135"/>
        <v/>
      </c>
      <c r="D308" s="156" t="str">
        <f>IFERROR(VLOOKUP(Kataloge_Import!A307,'Nachweis Miete_MNK'!$A$28:$AB$277,23,FALSE),"")</f>
        <v/>
      </c>
      <c r="E308" s="90"/>
      <c r="F308" s="90"/>
      <c r="G308" s="88" t="str">
        <f>IF(D308=0,"",IFERROR(VLOOKUP(Kataloge_Import!A307,'Nachweis Miete_MNK'!$A$28:$AB$277,2,FALSE),""))</f>
        <v/>
      </c>
      <c r="H308" s="88" t="str">
        <f>IF(D308=0,"",IFERROR(VLOOKUP(Kataloge_Import!A307,'Nachweis Miete_MNK'!$A$28:$AB$277,3,FALSE),""))</f>
        <v/>
      </c>
      <c r="I308" s="88" t="str">
        <f>IF(D308=0,"",IFERROR(VLOOKUP(Kataloge_Import!A307,'Nachweis Miete_MNK'!$A$28:$AB$277,4,FALSE),""))</f>
        <v/>
      </c>
      <c r="J308" s="143" t="str">
        <f>IF(D308=0,"",IFERROR(VLOOKUP(Kataloge_Import!A307,'Nachweis Miete_MNK'!$A$28:$AB$277,5,FALSE),""))</f>
        <v/>
      </c>
      <c r="K308" s="143" t="str">
        <f>IF(D308=0,"",IFERROR(VLOOKUP(Kataloge_Import!A307,'Nachweis Miete_MNK'!$A$28:$AB$277,6,FALSE),""))</f>
        <v/>
      </c>
      <c r="L308" s="89" t="str">
        <f>IF(D308=0,"",IFERROR(VLOOKUP(Kataloge_Import!A307,'Nachweis Miete_MNK'!$A$28:$AB$277,9,FALSE),""))</f>
        <v/>
      </c>
      <c r="M308" s="89" t="str">
        <f>IF(D308=0,"",IFERROR(VLOOKUP(Kataloge_Import!A307,'Nachweis Miete_MNK'!$A$28:$AB$277,28,FALSE),""))</f>
        <v/>
      </c>
      <c r="N308" s="145" t="str">
        <f t="shared" ref="N308" si="162">IF(D308=0,"",IF(D308&lt;&gt;"","unbar",""))</f>
        <v/>
      </c>
      <c r="O308" s="143"/>
      <c r="P308" s="89"/>
      <c r="Q308" s="147"/>
      <c r="R308" s="89"/>
      <c r="S308" s="89"/>
      <c r="T308" s="89"/>
      <c r="U308" s="156"/>
      <c r="V308" s="143"/>
      <c r="W308" s="143"/>
      <c r="X308" s="143"/>
      <c r="Y308" s="143"/>
      <c r="Z308" s="143"/>
      <c r="AA308" s="143"/>
    </row>
    <row r="309" spans="1:27" ht="18" customHeight="1" x14ac:dyDescent="0.2">
      <c r="A309" s="137" t="str">
        <f t="shared" si="137"/>
        <v/>
      </c>
      <c r="B309" s="138" t="str">
        <f>IF(D309=0,"",IF(D309&lt;&gt;"",Kataloge_Import!B308,""))</f>
        <v/>
      </c>
      <c r="C309" s="138" t="str">
        <f t="shared" si="135"/>
        <v/>
      </c>
      <c r="D309" s="157" t="str">
        <f>IFERROR(VLOOKUP(Kataloge_Import!A308,'Nachweis Miete_MNK'!$A$28:$AB$277,26,FALSE),"")</f>
        <v/>
      </c>
      <c r="E309" s="90"/>
      <c r="F309" s="90"/>
      <c r="G309" s="140"/>
      <c r="H309" s="140"/>
      <c r="I309" s="140"/>
      <c r="J309" s="144"/>
      <c r="K309" s="144"/>
      <c r="L309" s="139"/>
      <c r="M309" s="139"/>
      <c r="N309" s="146"/>
      <c r="O309" s="144" t="str">
        <f>IF(D309=0,"",IFERROR(VLOOKUP(Kataloge_Import!A308,'Nachweis Miete_MNK'!$A$28:$AB$277,7,FALSE),""))</f>
        <v/>
      </c>
      <c r="P309" s="139" t="str">
        <f>IF(D309=0,"",IFERROR(VLOOKUP(Kataloge_Import!A308,'Nachweis Miete_MNK'!$A$28:$AB$277,14,FALSE),""))</f>
        <v/>
      </c>
      <c r="Q309" s="148" t="str">
        <f>IF(D309=0,"",IFERROR(VLOOKUP(Kataloge_Import!A308,'Nachweis Miete_MNK'!$A$28:$AB$277,8,FALSE),""))</f>
        <v/>
      </c>
      <c r="R309" s="139" t="str">
        <f>IF(D309=0,"",IFERROR(VLOOKUP(Kataloge_Import!A308,'Nachweis Miete_MNK'!$A$28:$AB$277,27,FALSE),""))</f>
        <v/>
      </c>
      <c r="S309" s="139" t="str">
        <f>IF(D309=0,"",IFERROR(VLOOKUP(Kataloge_Import!A308,'Nachweis Miete_MNK'!$A$28:$AB$277,18,FALSE),""))</f>
        <v/>
      </c>
      <c r="T309" s="139" t="str">
        <f>IF(D309=0,"",IFERROR(VLOOKUP(Kataloge_Import!A308,'Nachweis Miete_MNK'!$A$28:$AB$277,20,FALSE),""))</f>
        <v/>
      </c>
      <c r="U309" s="157" t="str">
        <f>IF(D309=0,"",IFERROR(VLOOKUP(Kataloge_Import!A308,'Nachweis Miete_MNK'!$A$28:$AB$277,25,FALSE),""))</f>
        <v/>
      </c>
      <c r="V309" s="144" t="str">
        <f>IF(AND($B309&lt;&gt;"",HHJ=Kataloge!S$1),CONCATENATE($U309,"_","Mietneben- bzw. Betriebsausgaben"),"")</f>
        <v/>
      </c>
      <c r="W309" s="144" t="str">
        <f>IF(AND($B309&lt;&gt;"",HHJ=Kataloge!T$1),CONCATENATE($U309,"_","Mietneben- bzw. Betriebsausgaben"),"")</f>
        <v/>
      </c>
      <c r="X309" s="144" t="str">
        <f>IF(AND($B309&lt;&gt;"",HHJ=Kataloge!U$1),CONCATENATE($U309,"_","Mietneben- bzw. Betriebsausgaben"),"")</f>
        <v/>
      </c>
      <c r="Y309" s="144" t="str">
        <f>IF(AND($B309&lt;&gt;"",HHJ=Kataloge!V$1),CONCATENATE($U309,"_","Mietneben- bzw. Betriebsausgaben"),"")</f>
        <v/>
      </c>
      <c r="Z309" s="144" t="str">
        <f>IF(AND($B309&lt;&gt;"",HHJ=Kataloge!W$1),CONCATENATE($U309,"_","Mietneben- bzw. Betriebsausgaben"),"")</f>
        <v/>
      </c>
      <c r="AA309" s="144" t="str">
        <f>IF(AND($B309&lt;&gt;"",HHJ=Kataloge!X$1),CONCATENATE($U309,"_","Mietneben- bzw. Betriebsausgaben"),"")</f>
        <v/>
      </c>
    </row>
    <row r="310" spans="1:27" ht="18" customHeight="1" x14ac:dyDescent="0.2">
      <c r="A310" s="86" t="str">
        <f t="shared" si="137"/>
        <v/>
      </c>
      <c r="B310" s="87" t="str">
        <f>IF(D310=0,"",IF(D310&lt;&gt;"",Kataloge_Import!B309,""))</f>
        <v/>
      </c>
      <c r="C310" s="87" t="str">
        <f t="shared" si="135"/>
        <v/>
      </c>
      <c r="D310" s="156" t="str">
        <f>IFERROR(VLOOKUP(Kataloge_Import!A309,'Nachweis Miete_MNK'!$A$28:$AB$277,23,FALSE),"")</f>
        <v/>
      </c>
      <c r="E310" s="90"/>
      <c r="F310" s="90"/>
      <c r="G310" s="88" t="str">
        <f>IF(D310=0,"",IFERROR(VLOOKUP(Kataloge_Import!A309,'Nachweis Miete_MNK'!$A$28:$AB$277,2,FALSE),""))</f>
        <v/>
      </c>
      <c r="H310" s="88" t="str">
        <f>IF(D310=0,"",IFERROR(VLOOKUP(Kataloge_Import!A309,'Nachweis Miete_MNK'!$A$28:$AB$277,3,FALSE),""))</f>
        <v/>
      </c>
      <c r="I310" s="88" t="str">
        <f>IF(D310=0,"",IFERROR(VLOOKUP(Kataloge_Import!A309,'Nachweis Miete_MNK'!$A$28:$AB$277,4,FALSE),""))</f>
        <v/>
      </c>
      <c r="J310" s="143" t="str">
        <f>IF(D310=0,"",IFERROR(VLOOKUP(Kataloge_Import!A309,'Nachweis Miete_MNK'!$A$28:$AB$277,5,FALSE),""))</f>
        <v/>
      </c>
      <c r="K310" s="143" t="str">
        <f>IF(D310=0,"",IFERROR(VLOOKUP(Kataloge_Import!A309,'Nachweis Miete_MNK'!$A$28:$AB$277,6,FALSE),""))</f>
        <v/>
      </c>
      <c r="L310" s="89" t="str">
        <f>IF(D310=0,"",IFERROR(VLOOKUP(Kataloge_Import!A309,'Nachweis Miete_MNK'!$A$28:$AB$277,9,FALSE),""))</f>
        <v/>
      </c>
      <c r="M310" s="89" t="str">
        <f>IF(D310=0,"",IFERROR(VLOOKUP(Kataloge_Import!A309,'Nachweis Miete_MNK'!$A$28:$AB$277,28,FALSE),""))</f>
        <v/>
      </c>
      <c r="N310" s="145" t="str">
        <f t="shared" ref="N310" si="163">IF(D310=0,"",IF(D310&lt;&gt;"","unbar",""))</f>
        <v/>
      </c>
      <c r="O310" s="143"/>
      <c r="P310" s="89"/>
      <c r="Q310" s="147"/>
      <c r="R310" s="89"/>
      <c r="S310" s="89"/>
      <c r="T310" s="89"/>
      <c r="U310" s="156"/>
      <c r="V310" s="143"/>
      <c r="W310" s="143"/>
      <c r="X310" s="143"/>
      <c r="Y310" s="143"/>
      <c r="Z310" s="143"/>
      <c r="AA310" s="143"/>
    </row>
    <row r="311" spans="1:27" ht="18" customHeight="1" x14ac:dyDescent="0.2">
      <c r="A311" s="137" t="str">
        <f t="shared" si="137"/>
        <v/>
      </c>
      <c r="B311" s="138" t="str">
        <f>IF(D311=0,"",IF(D311&lt;&gt;"",Kataloge_Import!B310,""))</f>
        <v/>
      </c>
      <c r="C311" s="138" t="str">
        <f t="shared" si="135"/>
        <v/>
      </c>
      <c r="D311" s="157" t="str">
        <f>IFERROR(VLOOKUP(Kataloge_Import!A310,'Nachweis Miete_MNK'!$A$28:$AB$277,26,FALSE),"")</f>
        <v/>
      </c>
      <c r="E311" s="90"/>
      <c r="F311" s="90"/>
      <c r="G311" s="140"/>
      <c r="H311" s="140"/>
      <c r="I311" s="140"/>
      <c r="J311" s="144"/>
      <c r="K311" s="144"/>
      <c r="L311" s="139"/>
      <c r="M311" s="139"/>
      <c r="N311" s="146"/>
      <c r="O311" s="144" t="str">
        <f>IF(D311=0,"",IFERROR(VLOOKUP(Kataloge_Import!A310,'Nachweis Miete_MNK'!$A$28:$AB$277,7,FALSE),""))</f>
        <v/>
      </c>
      <c r="P311" s="139" t="str">
        <f>IF(D311=0,"",IFERROR(VLOOKUP(Kataloge_Import!A310,'Nachweis Miete_MNK'!$A$28:$AB$277,14,FALSE),""))</f>
        <v/>
      </c>
      <c r="Q311" s="148" t="str">
        <f>IF(D311=0,"",IFERROR(VLOOKUP(Kataloge_Import!A310,'Nachweis Miete_MNK'!$A$28:$AB$277,8,FALSE),""))</f>
        <v/>
      </c>
      <c r="R311" s="139" t="str">
        <f>IF(D311=0,"",IFERROR(VLOOKUP(Kataloge_Import!A310,'Nachweis Miete_MNK'!$A$28:$AB$277,27,FALSE),""))</f>
        <v/>
      </c>
      <c r="S311" s="139" t="str">
        <f>IF(D311=0,"",IFERROR(VLOOKUP(Kataloge_Import!A310,'Nachweis Miete_MNK'!$A$28:$AB$277,18,FALSE),""))</f>
        <v/>
      </c>
      <c r="T311" s="139" t="str">
        <f>IF(D311=0,"",IFERROR(VLOOKUP(Kataloge_Import!A310,'Nachweis Miete_MNK'!$A$28:$AB$277,20,FALSE),""))</f>
        <v/>
      </c>
      <c r="U311" s="157" t="str">
        <f>IF(D311=0,"",IFERROR(VLOOKUP(Kataloge_Import!A310,'Nachweis Miete_MNK'!$A$28:$AB$277,25,FALSE),""))</f>
        <v/>
      </c>
      <c r="V311" s="144" t="str">
        <f>IF(AND($B311&lt;&gt;"",HHJ=Kataloge!S$1),CONCATENATE($U311,"_","Mietneben- bzw. Betriebsausgaben"),"")</f>
        <v/>
      </c>
      <c r="W311" s="144" t="str">
        <f>IF(AND($B311&lt;&gt;"",HHJ=Kataloge!T$1),CONCATENATE($U311,"_","Mietneben- bzw. Betriebsausgaben"),"")</f>
        <v/>
      </c>
      <c r="X311" s="144" t="str">
        <f>IF(AND($B311&lt;&gt;"",HHJ=Kataloge!U$1),CONCATENATE($U311,"_","Mietneben- bzw. Betriebsausgaben"),"")</f>
        <v/>
      </c>
      <c r="Y311" s="144" t="str">
        <f>IF(AND($B311&lt;&gt;"",HHJ=Kataloge!V$1),CONCATENATE($U311,"_","Mietneben- bzw. Betriebsausgaben"),"")</f>
        <v/>
      </c>
      <c r="Z311" s="144" t="str">
        <f>IF(AND($B311&lt;&gt;"",HHJ=Kataloge!W$1),CONCATENATE($U311,"_","Mietneben- bzw. Betriebsausgaben"),"")</f>
        <v/>
      </c>
      <c r="AA311" s="144" t="str">
        <f>IF(AND($B311&lt;&gt;"",HHJ=Kataloge!X$1),CONCATENATE($U311,"_","Mietneben- bzw. Betriebsausgaben"),"")</f>
        <v/>
      </c>
    </row>
    <row r="312" spans="1:27" ht="18" customHeight="1" x14ac:dyDescent="0.2">
      <c r="A312" s="86" t="str">
        <f t="shared" si="137"/>
        <v/>
      </c>
      <c r="B312" s="87" t="str">
        <f>IF(D312=0,"",IF(D312&lt;&gt;"",Kataloge_Import!B311,""))</f>
        <v/>
      </c>
      <c r="C312" s="87" t="str">
        <f t="shared" si="135"/>
        <v/>
      </c>
      <c r="D312" s="156" t="str">
        <f>IFERROR(VLOOKUP(Kataloge_Import!A311,'Nachweis Miete_MNK'!$A$28:$AB$277,23,FALSE),"")</f>
        <v/>
      </c>
      <c r="E312" s="90"/>
      <c r="F312" s="90"/>
      <c r="G312" s="88" t="str">
        <f>IF(D312=0,"",IFERROR(VLOOKUP(Kataloge_Import!A311,'Nachweis Miete_MNK'!$A$28:$AB$277,2,FALSE),""))</f>
        <v/>
      </c>
      <c r="H312" s="88" t="str">
        <f>IF(D312=0,"",IFERROR(VLOOKUP(Kataloge_Import!A311,'Nachweis Miete_MNK'!$A$28:$AB$277,3,FALSE),""))</f>
        <v/>
      </c>
      <c r="I312" s="88" t="str">
        <f>IF(D312=0,"",IFERROR(VLOOKUP(Kataloge_Import!A311,'Nachweis Miete_MNK'!$A$28:$AB$277,4,FALSE),""))</f>
        <v/>
      </c>
      <c r="J312" s="143" t="str">
        <f>IF(D312=0,"",IFERROR(VLOOKUP(Kataloge_Import!A311,'Nachweis Miete_MNK'!$A$28:$AB$277,5,FALSE),""))</f>
        <v/>
      </c>
      <c r="K312" s="143" t="str">
        <f>IF(D312=0,"",IFERROR(VLOOKUP(Kataloge_Import!A311,'Nachweis Miete_MNK'!$A$28:$AB$277,6,FALSE),""))</f>
        <v/>
      </c>
      <c r="L312" s="89" t="str">
        <f>IF(D312=0,"",IFERROR(VLOOKUP(Kataloge_Import!A311,'Nachweis Miete_MNK'!$A$28:$AB$277,9,FALSE),""))</f>
        <v/>
      </c>
      <c r="M312" s="89" t="str">
        <f>IF(D312=0,"",IFERROR(VLOOKUP(Kataloge_Import!A311,'Nachweis Miete_MNK'!$A$28:$AB$277,28,FALSE),""))</f>
        <v/>
      </c>
      <c r="N312" s="145" t="str">
        <f t="shared" ref="N312" si="164">IF(D312=0,"",IF(D312&lt;&gt;"","unbar",""))</f>
        <v/>
      </c>
      <c r="O312" s="143"/>
      <c r="P312" s="89"/>
      <c r="Q312" s="147"/>
      <c r="R312" s="89"/>
      <c r="S312" s="89"/>
      <c r="T312" s="89"/>
      <c r="U312" s="156"/>
      <c r="V312" s="143"/>
      <c r="W312" s="143"/>
      <c r="X312" s="143"/>
      <c r="Y312" s="143"/>
      <c r="Z312" s="143"/>
      <c r="AA312" s="143"/>
    </row>
    <row r="313" spans="1:27" ht="18" customHeight="1" x14ac:dyDescent="0.2">
      <c r="A313" s="137" t="str">
        <f t="shared" si="137"/>
        <v/>
      </c>
      <c r="B313" s="138" t="str">
        <f>IF(D313=0,"",IF(D313&lt;&gt;"",Kataloge_Import!B312,""))</f>
        <v/>
      </c>
      <c r="C313" s="138" t="str">
        <f t="shared" si="135"/>
        <v/>
      </c>
      <c r="D313" s="157" t="str">
        <f>IFERROR(VLOOKUP(Kataloge_Import!A312,'Nachweis Miete_MNK'!$A$28:$AB$277,26,FALSE),"")</f>
        <v/>
      </c>
      <c r="E313" s="90"/>
      <c r="F313" s="90"/>
      <c r="G313" s="140"/>
      <c r="H313" s="140"/>
      <c r="I313" s="140"/>
      <c r="J313" s="144"/>
      <c r="K313" s="144"/>
      <c r="L313" s="139"/>
      <c r="M313" s="139"/>
      <c r="N313" s="146"/>
      <c r="O313" s="144" t="str">
        <f>IF(D313=0,"",IFERROR(VLOOKUP(Kataloge_Import!A312,'Nachweis Miete_MNK'!$A$28:$AB$277,7,FALSE),""))</f>
        <v/>
      </c>
      <c r="P313" s="139" t="str">
        <f>IF(D313=0,"",IFERROR(VLOOKUP(Kataloge_Import!A312,'Nachweis Miete_MNK'!$A$28:$AB$277,14,FALSE),""))</f>
        <v/>
      </c>
      <c r="Q313" s="148" t="str">
        <f>IF(D313=0,"",IFERROR(VLOOKUP(Kataloge_Import!A312,'Nachweis Miete_MNK'!$A$28:$AB$277,8,FALSE),""))</f>
        <v/>
      </c>
      <c r="R313" s="139" t="str">
        <f>IF(D313=0,"",IFERROR(VLOOKUP(Kataloge_Import!A312,'Nachweis Miete_MNK'!$A$28:$AB$277,27,FALSE),""))</f>
        <v/>
      </c>
      <c r="S313" s="139" t="str">
        <f>IF(D313=0,"",IFERROR(VLOOKUP(Kataloge_Import!A312,'Nachweis Miete_MNK'!$A$28:$AB$277,18,FALSE),""))</f>
        <v/>
      </c>
      <c r="T313" s="139" t="str">
        <f>IF(D313=0,"",IFERROR(VLOOKUP(Kataloge_Import!A312,'Nachweis Miete_MNK'!$A$28:$AB$277,20,FALSE),""))</f>
        <v/>
      </c>
      <c r="U313" s="157" t="str">
        <f>IF(D313=0,"",IFERROR(VLOOKUP(Kataloge_Import!A312,'Nachweis Miete_MNK'!$A$28:$AB$277,25,FALSE),""))</f>
        <v/>
      </c>
      <c r="V313" s="144" t="str">
        <f>IF(AND($B313&lt;&gt;"",HHJ=Kataloge!S$1),CONCATENATE($U313,"_","Mietneben- bzw. Betriebsausgaben"),"")</f>
        <v/>
      </c>
      <c r="W313" s="144" t="str">
        <f>IF(AND($B313&lt;&gt;"",HHJ=Kataloge!T$1),CONCATENATE($U313,"_","Mietneben- bzw. Betriebsausgaben"),"")</f>
        <v/>
      </c>
      <c r="X313" s="144" t="str">
        <f>IF(AND($B313&lt;&gt;"",HHJ=Kataloge!U$1),CONCATENATE($U313,"_","Mietneben- bzw. Betriebsausgaben"),"")</f>
        <v/>
      </c>
      <c r="Y313" s="144" t="str">
        <f>IF(AND($B313&lt;&gt;"",HHJ=Kataloge!V$1),CONCATENATE($U313,"_","Mietneben- bzw. Betriebsausgaben"),"")</f>
        <v/>
      </c>
      <c r="Z313" s="144" t="str">
        <f>IF(AND($B313&lt;&gt;"",HHJ=Kataloge!W$1),CONCATENATE($U313,"_","Mietneben- bzw. Betriebsausgaben"),"")</f>
        <v/>
      </c>
      <c r="AA313" s="144" t="str">
        <f>IF(AND($B313&lt;&gt;"",HHJ=Kataloge!X$1),CONCATENATE($U313,"_","Mietneben- bzw. Betriebsausgaben"),"")</f>
        <v/>
      </c>
    </row>
    <row r="314" spans="1:27" ht="18" customHeight="1" x14ac:dyDescent="0.2">
      <c r="A314" s="86" t="str">
        <f t="shared" si="137"/>
        <v/>
      </c>
      <c r="B314" s="87" t="str">
        <f>IF(D314=0,"",IF(D314&lt;&gt;"",Kataloge_Import!B313,""))</f>
        <v/>
      </c>
      <c r="C314" s="87" t="str">
        <f t="shared" si="135"/>
        <v/>
      </c>
      <c r="D314" s="156" t="str">
        <f>IFERROR(VLOOKUP(Kataloge_Import!A313,'Nachweis Miete_MNK'!$A$28:$AB$277,23,FALSE),"")</f>
        <v/>
      </c>
      <c r="E314" s="90"/>
      <c r="F314" s="90"/>
      <c r="G314" s="88" t="str">
        <f>IF(D314=0,"",IFERROR(VLOOKUP(Kataloge_Import!A313,'Nachweis Miete_MNK'!$A$28:$AB$277,2,FALSE),""))</f>
        <v/>
      </c>
      <c r="H314" s="88" t="str">
        <f>IF(D314=0,"",IFERROR(VLOOKUP(Kataloge_Import!A313,'Nachweis Miete_MNK'!$A$28:$AB$277,3,FALSE),""))</f>
        <v/>
      </c>
      <c r="I314" s="88" t="str">
        <f>IF(D314=0,"",IFERROR(VLOOKUP(Kataloge_Import!A313,'Nachweis Miete_MNK'!$A$28:$AB$277,4,FALSE),""))</f>
        <v/>
      </c>
      <c r="J314" s="143" t="str">
        <f>IF(D314=0,"",IFERROR(VLOOKUP(Kataloge_Import!A313,'Nachweis Miete_MNK'!$A$28:$AB$277,5,FALSE),""))</f>
        <v/>
      </c>
      <c r="K314" s="143" t="str">
        <f>IF(D314=0,"",IFERROR(VLOOKUP(Kataloge_Import!A313,'Nachweis Miete_MNK'!$A$28:$AB$277,6,FALSE),""))</f>
        <v/>
      </c>
      <c r="L314" s="89" t="str">
        <f>IF(D314=0,"",IFERROR(VLOOKUP(Kataloge_Import!A313,'Nachweis Miete_MNK'!$A$28:$AB$277,9,FALSE),""))</f>
        <v/>
      </c>
      <c r="M314" s="89" t="str">
        <f>IF(D314=0,"",IFERROR(VLOOKUP(Kataloge_Import!A313,'Nachweis Miete_MNK'!$A$28:$AB$277,28,FALSE),""))</f>
        <v/>
      </c>
      <c r="N314" s="145" t="str">
        <f t="shared" ref="N314" si="165">IF(D314=0,"",IF(D314&lt;&gt;"","unbar",""))</f>
        <v/>
      </c>
      <c r="O314" s="143"/>
      <c r="P314" s="89"/>
      <c r="Q314" s="147"/>
      <c r="R314" s="89"/>
      <c r="S314" s="89"/>
      <c r="T314" s="89"/>
      <c r="U314" s="156"/>
      <c r="V314" s="143"/>
      <c r="W314" s="143"/>
      <c r="X314" s="143"/>
      <c r="Y314" s="143"/>
      <c r="Z314" s="143"/>
      <c r="AA314" s="143"/>
    </row>
    <row r="315" spans="1:27" ht="18" customHeight="1" x14ac:dyDescent="0.2">
      <c r="A315" s="137" t="str">
        <f t="shared" si="137"/>
        <v/>
      </c>
      <c r="B315" s="138" t="str">
        <f>IF(D315=0,"",IF(D315&lt;&gt;"",Kataloge_Import!B314,""))</f>
        <v/>
      </c>
      <c r="C315" s="138" t="str">
        <f t="shared" si="135"/>
        <v/>
      </c>
      <c r="D315" s="157" t="str">
        <f>IFERROR(VLOOKUP(Kataloge_Import!A314,'Nachweis Miete_MNK'!$A$28:$AB$277,26,FALSE),"")</f>
        <v/>
      </c>
      <c r="E315" s="90"/>
      <c r="F315" s="90"/>
      <c r="G315" s="140"/>
      <c r="H315" s="140"/>
      <c r="I315" s="140"/>
      <c r="J315" s="144"/>
      <c r="K315" s="144"/>
      <c r="L315" s="139"/>
      <c r="M315" s="139"/>
      <c r="N315" s="146"/>
      <c r="O315" s="144" t="str">
        <f>IF(D315=0,"",IFERROR(VLOOKUP(Kataloge_Import!A314,'Nachweis Miete_MNK'!$A$28:$AB$277,7,FALSE),""))</f>
        <v/>
      </c>
      <c r="P315" s="139" t="str">
        <f>IF(D315=0,"",IFERROR(VLOOKUP(Kataloge_Import!A314,'Nachweis Miete_MNK'!$A$28:$AB$277,14,FALSE),""))</f>
        <v/>
      </c>
      <c r="Q315" s="148" t="str">
        <f>IF(D315=0,"",IFERROR(VLOOKUP(Kataloge_Import!A314,'Nachweis Miete_MNK'!$A$28:$AB$277,8,FALSE),""))</f>
        <v/>
      </c>
      <c r="R315" s="139" t="str">
        <f>IF(D315=0,"",IFERROR(VLOOKUP(Kataloge_Import!A314,'Nachweis Miete_MNK'!$A$28:$AB$277,27,FALSE),""))</f>
        <v/>
      </c>
      <c r="S315" s="139" t="str">
        <f>IF(D315=0,"",IFERROR(VLOOKUP(Kataloge_Import!A314,'Nachweis Miete_MNK'!$A$28:$AB$277,18,FALSE),""))</f>
        <v/>
      </c>
      <c r="T315" s="139" t="str">
        <f>IF(D315=0,"",IFERROR(VLOOKUP(Kataloge_Import!A314,'Nachweis Miete_MNK'!$A$28:$AB$277,20,FALSE),""))</f>
        <v/>
      </c>
      <c r="U315" s="157" t="str">
        <f>IF(D315=0,"",IFERROR(VLOOKUP(Kataloge_Import!A314,'Nachweis Miete_MNK'!$A$28:$AB$277,25,FALSE),""))</f>
        <v/>
      </c>
      <c r="V315" s="144" t="str">
        <f>IF(AND($B315&lt;&gt;"",HHJ=Kataloge!S$1),CONCATENATE($U315,"_","Mietneben- bzw. Betriebsausgaben"),"")</f>
        <v/>
      </c>
      <c r="W315" s="144" t="str">
        <f>IF(AND($B315&lt;&gt;"",HHJ=Kataloge!T$1),CONCATENATE($U315,"_","Mietneben- bzw. Betriebsausgaben"),"")</f>
        <v/>
      </c>
      <c r="X315" s="144" t="str">
        <f>IF(AND($B315&lt;&gt;"",HHJ=Kataloge!U$1),CONCATENATE($U315,"_","Mietneben- bzw. Betriebsausgaben"),"")</f>
        <v/>
      </c>
      <c r="Y315" s="144" t="str">
        <f>IF(AND($B315&lt;&gt;"",HHJ=Kataloge!V$1),CONCATENATE($U315,"_","Mietneben- bzw. Betriebsausgaben"),"")</f>
        <v/>
      </c>
      <c r="Z315" s="144" t="str">
        <f>IF(AND($B315&lt;&gt;"",HHJ=Kataloge!W$1),CONCATENATE($U315,"_","Mietneben- bzw. Betriebsausgaben"),"")</f>
        <v/>
      </c>
      <c r="AA315" s="144" t="str">
        <f>IF(AND($B315&lt;&gt;"",HHJ=Kataloge!X$1),CONCATENATE($U315,"_","Mietneben- bzw. Betriebsausgaben"),"")</f>
        <v/>
      </c>
    </row>
    <row r="316" spans="1:27" ht="18" customHeight="1" x14ac:dyDescent="0.2">
      <c r="A316" s="86" t="str">
        <f t="shared" si="137"/>
        <v/>
      </c>
      <c r="B316" s="87" t="str">
        <f>IF(D316=0,"",IF(D316&lt;&gt;"",Kataloge_Import!B315,""))</f>
        <v/>
      </c>
      <c r="C316" s="87" t="str">
        <f t="shared" si="135"/>
        <v/>
      </c>
      <c r="D316" s="156" t="str">
        <f>IFERROR(VLOOKUP(Kataloge_Import!A315,'Nachweis Miete_MNK'!$A$28:$AB$277,23,FALSE),"")</f>
        <v/>
      </c>
      <c r="E316" s="90"/>
      <c r="F316" s="90"/>
      <c r="G316" s="88" t="str">
        <f>IF(D316=0,"",IFERROR(VLOOKUP(Kataloge_Import!A315,'Nachweis Miete_MNK'!$A$28:$AB$277,2,FALSE),""))</f>
        <v/>
      </c>
      <c r="H316" s="88" t="str">
        <f>IF(D316=0,"",IFERROR(VLOOKUP(Kataloge_Import!A315,'Nachweis Miete_MNK'!$A$28:$AB$277,3,FALSE),""))</f>
        <v/>
      </c>
      <c r="I316" s="88" t="str">
        <f>IF(D316=0,"",IFERROR(VLOOKUP(Kataloge_Import!A315,'Nachweis Miete_MNK'!$A$28:$AB$277,4,FALSE),""))</f>
        <v/>
      </c>
      <c r="J316" s="143" t="str">
        <f>IF(D316=0,"",IFERROR(VLOOKUP(Kataloge_Import!A315,'Nachweis Miete_MNK'!$A$28:$AB$277,5,FALSE),""))</f>
        <v/>
      </c>
      <c r="K316" s="143" t="str">
        <f>IF(D316=0,"",IFERROR(VLOOKUP(Kataloge_Import!A315,'Nachweis Miete_MNK'!$A$28:$AB$277,6,FALSE),""))</f>
        <v/>
      </c>
      <c r="L316" s="89" t="str">
        <f>IF(D316=0,"",IFERROR(VLOOKUP(Kataloge_Import!A315,'Nachweis Miete_MNK'!$A$28:$AB$277,9,FALSE),""))</f>
        <v/>
      </c>
      <c r="M316" s="89" t="str">
        <f>IF(D316=0,"",IFERROR(VLOOKUP(Kataloge_Import!A315,'Nachweis Miete_MNK'!$A$28:$AB$277,28,FALSE),""))</f>
        <v/>
      </c>
      <c r="N316" s="145" t="str">
        <f t="shared" ref="N316" si="166">IF(D316=0,"",IF(D316&lt;&gt;"","unbar",""))</f>
        <v/>
      </c>
      <c r="O316" s="143"/>
      <c r="P316" s="89"/>
      <c r="Q316" s="147"/>
      <c r="R316" s="89"/>
      <c r="S316" s="89"/>
      <c r="T316" s="89"/>
      <c r="U316" s="156"/>
      <c r="V316" s="143"/>
      <c r="W316" s="143"/>
      <c r="X316" s="143"/>
      <c r="Y316" s="143"/>
      <c r="Z316" s="143"/>
      <c r="AA316" s="143"/>
    </row>
    <row r="317" spans="1:27" ht="18" customHeight="1" x14ac:dyDescent="0.2">
      <c r="A317" s="137" t="str">
        <f t="shared" si="137"/>
        <v/>
      </c>
      <c r="B317" s="138" t="str">
        <f>IF(D317=0,"",IF(D317&lt;&gt;"",Kataloge_Import!B316,""))</f>
        <v/>
      </c>
      <c r="C317" s="138" t="str">
        <f t="shared" si="135"/>
        <v/>
      </c>
      <c r="D317" s="157" t="str">
        <f>IFERROR(VLOOKUP(Kataloge_Import!A316,'Nachweis Miete_MNK'!$A$28:$AB$277,26,FALSE),"")</f>
        <v/>
      </c>
      <c r="E317" s="90"/>
      <c r="F317" s="90"/>
      <c r="G317" s="140"/>
      <c r="H317" s="140"/>
      <c r="I317" s="140"/>
      <c r="J317" s="144"/>
      <c r="K317" s="144"/>
      <c r="L317" s="139"/>
      <c r="M317" s="139"/>
      <c r="N317" s="146"/>
      <c r="O317" s="144" t="str">
        <f>IF(D317=0,"",IFERROR(VLOOKUP(Kataloge_Import!A316,'Nachweis Miete_MNK'!$A$28:$AB$277,7,FALSE),""))</f>
        <v/>
      </c>
      <c r="P317" s="139" t="str">
        <f>IF(D317=0,"",IFERROR(VLOOKUP(Kataloge_Import!A316,'Nachweis Miete_MNK'!$A$28:$AB$277,14,FALSE),""))</f>
        <v/>
      </c>
      <c r="Q317" s="148" t="str">
        <f>IF(D317=0,"",IFERROR(VLOOKUP(Kataloge_Import!A316,'Nachweis Miete_MNK'!$A$28:$AB$277,8,FALSE),""))</f>
        <v/>
      </c>
      <c r="R317" s="139" t="str">
        <f>IF(D317=0,"",IFERROR(VLOOKUP(Kataloge_Import!A316,'Nachweis Miete_MNK'!$A$28:$AB$277,27,FALSE),""))</f>
        <v/>
      </c>
      <c r="S317" s="139" t="str">
        <f>IF(D317=0,"",IFERROR(VLOOKUP(Kataloge_Import!A316,'Nachweis Miete_MNK'!$A$28:$AB$277,18,FALSE),""))</f>
        <v/>
      </c>
      <c r="T317" s="139" t="str">
        <f>IF(D317=0,"",IFERROR(VLOOKUP(Kataloge_Import!A316,'Nachweis Miete_MNK'!$A$28:$AB$277,20,FALSE),""))</f>
        <v/>
      </c>
      <c r="U317" s="157" t="str">
        <f>IF(D317=0,"",IFERROR(VLOOKUP(Kataloge_Import!A316,'Nachweis Miete_MNK'!$A$28:$AB$277,25,FALSE),""))</f>
        <v/>
      </c>
      <c r="V317" s="144" t="str">
        <f>IF(AND($B317&lt;&gt;"",HHJ=Kataloge!S$1),CONCATENATE($U317,"_","Mietneben- bzw. Betriebsausgaben"),"")</f>
        <v/>
      </c>
      <c r="W317" s="144" t="str">
        <f>IF(AND($B317&lt;&gt;"",HHJ=Kataloge!T$1),CONCATENATE($U317,"_","Mietneben- bzw. Betriebsausgaben"),"")</f>
        <v/>
      </c>
      <c r="X317" s="144" t="str">
        <f>IF(AND($B317&lt;&gt;"",HHJ=Kataloge!U$1),CONCATENATE($U317,"_","Mietneben- bzw. Betriebsausgaben"),"")</f>
        <v/>
      </c>
      <c r="Y317" s="144" t="str">
        <f>IF(AND($B317&lt;&gt;"",HHJ=Kataloge!V$1),CONCATENATE($U317,"_","Mietneben- bzw. Betriebsausgaben"),"")</f>
        <v/>
      </c>
      <c r="Z317" s="144" t="str">
        <f>IF(AND($B317&lt;&gt;"",HHJ=Kataloge!W$1),CONCATENATE($U317,"_","Mietneben- bzw. Betriebsausgaben"),"")</f>
        <v/>
      </c>
      <c r="AA317" s="144" t="str">
        <f>IF(AND($B317&lt;&gt;"",HHJ=Kataloge!X$1),CONCATENATE($U317,"_","Mietneben- bzw. Betriebsausgaben"),"")</f>
        <v/>
      </c>
    </row>
    <row r="318" spans="1:27" ht="18" customHeight="1" x14ac:dyDescent="0.2">
      <c r="A318" s="86" t="str">
        <f t="shared" si="137"/>
        <v/>
      </c>
      <c r="B318" s="87" t="str">
        <f>IF(D318=0,"",IF(D318&lt;&gt;"",Kataloge_Import!B317,""))</f>
        <v/>
      </c>
      <c r="C318" s="87" t="str">
        <f t="shared" si="135"/>
        <v/>
      </c>
      <c r="D318" s="156" t="str">
        <f>IFERROR(VLOOKUP(Kataloge_Import!A317,'Nachweis Miete_MNK'!$A$28:$AB$277,23,FALSE),"")</f>
        <v/>
      </c>
      <c r="E318" s="90"/>
      <c r="F318" s="90"/>
      <c r="G318" s="88" t="str">
        <f>IF(D318=0,"",IFERROR(VLOOKUP(Kataloge_Import!A317,'Nachweis Miete_MNK'!$A$28:$AB$277,2,FALSE),""))</f>
        <v/>
      </c>
      <c r="H318" s="88" t="str">
        <f>IF(D318=0,"",IFERROR(VLOOKUP(Kataloge_Import!A317,'Nachweis Miete_MNK'!$A$28:$AB$277,3,FALSE),""))</f>
        <v/>
      </c>
      <c r="I318" s="88" t="str">
        <f>IF(D318=0,"",IFERROR(VLOOKUP(Kataloge_Import!A317,'Nachweis Miete_MNK'!$A$28:$AB$277,4,FALSE),""))</f>
        <v/>
      </c>
      <c r="J318" s="143" t="str">
        <f>IF(D318=0,"",IFERROR(VLOOKUP(Kataloge_Import!A317,'Nachweis Miete_MNK'!$A$28:$AB$277,5,FALSE),""))</f>
        <v/>
      </c>
      <c r="K318" s="143" t="str">
        <f>IF(D318=0,"",IFERROR(VLOOKUP(Kataloge_Import!A317,'Nachweis Miete_MNK'!$A$28:$AB$277,6,FALSE),""))</f>
        <v/>
      </c>
      <c r="L318" s="89" t="str">
        <f>IF(D318=0,"",IFERROR(VLOOKUP(Kataloge_Import!A317,'Nachweis Miete_MNK'!$A$28:$AB$277,9,FALSE),""))</f>
        <v/>
      </c>
      <c r="M318" s="89" t="str">
        <f>IF(D318=0,"",IFERROR(VLOOKUP(Kataloge_Import!A317,'Nachweis Miete_MNK'!$A$28:$AB$277,28,FALSE),""))</f>
        <v/>
      </c>
      <c r="N318" s="145" t="str">
        <f t="shared" ref="N318" si="167">IF(D318=0,"",IF(D318&lt;&gt;"","unbar",""))</f>
        <v/>
      </c>
      <c r="O318" s="143"/>
      <c r="P318" s="89"/>
      <c r="Q318" s="147"/>
      <c r="R318" s="89"/>
      <c r="S318" s="89"/>
      <c r="T318" s="89"/>
      <c r="U318" s="156"/>
      <c r="V318" s="143"/>
      <c r="W318" s="143"/>
      <c r="X318" s="143"/>
      <c r="Y318" s="143"/>
      <c r="Z318" s="143"/>
      <c r="AA318" s="143"/>
    </row>
    <row r="319" spans="1:27" ht="18" customHeight="1" x14ac:dyDescent="0.2">
      <c r="A319" s="137" t="str">
        <f t="shared" si="137"/>
        <v/>
      </c>
      <c r="B319" s="138" t="str">
        <f>IF(D319=0,"",IF(D319&lt;&gt;"",Kataloge_Import!B318,""))</f>
        <v/>
      </c>
      <c r="C319" s="138" t="str">
        <f t="shared" si="135"/>
        <v/>
      </c>
      <c r="D319" s="157" t="str">
        <f>IFERROR(VLOOKUP(Kataloge_Import!A318,'Nachweis Miete_MNK'!$A$28:$AB$277,26,FALSE),"")</f>
        <v/>
      </c>
      <c r="E319" s="90"/>
      <c r="F319" s="90"/>
      <c r="G319" s="140"/>
      <c r="H319" s="140"/>
      <c r="I319" s="140"/>
      <c r="J319" s="144"/>
      <c r="K319" s="144"/>
      <c r="L319" s="139"/>
      <c r="M319" s="139"/>
      <c r="N319" s="146"/>
      <c r="O319" s="144" t="str">
        <f>IF(D319=0,"",IFERROR(VLOOKUP(Kataloge_Import!A318,'Nachweis Miete_MNK'!$A$28:$AB$277,7,FALSE),""))</f>
        <v/>
      </c>
      <c r="P319" s="139" t="str">
        <f>IF(D319=0,"",IFERROR(VLOOKUP(Kataloge_Import!A318,'Nachweis Miete_MNK'!$A$28:$AB$277,14,FALSE),""))</f>
        <v/>
      </c>
      <c r="Q319" s="148" t="str">
        <f>IF(D319=0,"",IFERROR(VLOOKUP(Kataloge_Import!A318,'Nachweis Miete_MNK'!$A$28:$AB$277,8,FALSE),""))</f>
        <v/>
      </c>
      <c r="R319" s="139" t="str">
        <f>IF(D319=0,"",IFERROR(VLOOKUP(Kataloge_Import!A318,'Nachweis Miete_MNK'!$A$28:$AB$277,27,FALSE),""))</f>
        <v/>
      </c>
      <c r="S319" s="139" t="str">
        <f>IF(D319=0,"",IFERROR(VLOOKUP(Kataloge_Import!A318,'Nachweis Miete_MNK'!$A$28:$AB$277,18,FALSE),""))</f>
        <v/>
      </c>
      <c r="T319" s="139" t="str">
        <f>IF(D319=0,"",IFERROR(VLOOKUP(Kataloge_Import!A318,'Nachweis Miete_MNK'!$A$28:$AB$277,20,FALSE),""))</f>
        <v/>
      </c>
      <c r="U319" s="157" t="str">
        <f>IF(D319=0,"",IFERROR(VLOOKUP(Kataloge_Import!A318,'Nachweis Miete_MNK'!$A$28:$AB$277,25,FALSE),""))</f>
        <v/>
      </c>
      <c r="V319" s="144" t="str">
        <f>IF(AND($B319&lt;&gt;"",HHJ=Kataloge!S$1),CONCATENATE($U319,"_","Mietneben- bzw. Betriebsausgaben"),"")</f>
        <v/>
      </c>
      <c r="W319" s="144" t="str">
        <f>IF(AND($B319&lt;&gt;"",HHJ=Kataloge!T$1),CONCATENATE($U319,"_","Mietneben- bzw. Betriebsausgaben"),"")</f>
        <v/>
      </c>
      <c r="X319" s="144" t="str">
        <f>IF(AND($B319&lt;&gt;"",HHJ=Kataloge!U$1),CONCATENATE($U319,"_","Mietneben- bzw. Betriebsausgaben"),"")</f>
        <v/>
      </c>
      <c r="Y319" s="144" t="str">
        <f>IF(AND($B319&lt;&gt;"",HHJ=Kataloge!V$1),CONCATENATE($U319,"_","Mietneben- bzw. Betriebsausgaben"),"")</f>
        <v/>
      </c>
      <c r="Z319" s="144" t="str">
        <f>IF(AND($B319&lt;&gt;"",HHJ=Kataloge!W$1),CONCATENATE($U319,"_","Mietneben- bzw. Betriebsausgaben"),"")</f>
        <v/>
      </c>
      <c r="AA319" s="144" t="str">
        <f>IF(AND($B319&lt;&gt;"",HHJ=Kataloge!X$1),CONCATENATE($U319,"_","Mietneben- bzw. Betriebsausgaben"),"")</f>
        <v/>
      </c>
    </row>
    <row r="320" spans="1:27" ht="18" customHeight="1" x14ac:dyDescent="0.2">
      <c r="A320" s="86" t="str">
        <f t="shared" si="137"/>
        <v/>
      </c>
      <c r="B320" s="87" t="str">
        <f>IF(D320=0,"",IF(D320&lt;&gt;"",Kataloge_Import!B319,""))</f>
        <v/>
      </c>
      <c r="C320" s="87" t="str">
        <f t="shared" si="135"/>
        <v/>
      </c>
      <c r="D320" s="156" t="str">
        <f>IFERROR(VLOOKUP(Kataloge_Import!A319,'Nachweis Miete_MNK'!$A$28:$AB$277,23,FALSE),"")</f>
        <v/>
      </c>
      <c r="E320" s="90"/>
      <c r="F320" s="90"/>
      <c r="G320" s="88" t="str">
        <f>IF(D320=0,"",IFERROR(VLOOKUP(Kataloge_Import!A319,'Nachweis Miete_MNK'!$A$28:$AB$277,2,FALSE),""))</f>
        <v/>
      </c>
      <c r="H320" s="88" t="str">
        <f>IF(D320=0,"",IFERROR(VLOOKUP(Kataloge_Import!A319,'Nachweis Miete_MNK'!$A$28:$AB$277,3,FALSE),""))</f>
        <v/>
      </c>
      <c r="I320" s="88" t="str">
        <f>IF(D320=0,"",IFERROR(VLOOKUP(Kataloge_Import!A319,'Nachweis Miete_MNK'!$A$28:$AB$277,4,FALSE),""))</f>
        <v/>
      </c>
      <c r="J320" s="143" t="str">
        <f>IF(D320=0,"",IFERROR(VLOOKUP(Kataloge_Import!A319,'Nachweis Miete_MNK'!$A$28:$AB$277,5,FALSE),""))</f>
        <v/>
      </c>
      <c r="K320" s="143" t="str">
        <f>IF(D320=0,"",IFERROR(VLOOKUP(Kataloge_Import!A319,'Nachweis Miete_MNK'!$A$28:$AB$277,6,FALSE),""))</f>
        <v/>
      </c>
      <c r="L320" s="89" t="str">
        <f>IF(D320=0,"",IFERROR(VLOOKUP(Kataloge_Import!A319,'Nachweis Miete_MNK'!$A$28:$AB$277,9,FALSE),""))</f>
        <v/>
      </c>
      <c r="M320" s="89" t="str">
        <f>IF(D320=0,"",IFERROR(VLOOKUP(Kataloge_Import!A319,'Nachweis Miete_MNK'!$A$28:$AB$277,28,FALSE),""))</f>
        <v/>
      </c>
      <c r="N320" s="145" t="str">
        <f t="shared" ref="N320" si="168">IF(D320=0,"",IF(D320&lt;&gt;"","unbar",""))</f>
        <v/>
      </c>
      <c r="O320" s="143"/>
      <c r="P320" s="89"/>
      <c r="Q320" s="147"/>
      <c r="R320" s="89"/>
      <c r="S320" s="89"/>
      <c r="T320" s="89"/>
      <c r="U320" s="156"/>
      <c r="V320" s="143"/>
      <c r="W320" s="143"/>
      <c r="X320" s="143"/>
      <c r="Y320" s="143"/>
      <c r="Z320" s="143"/>
      <c r="AA320" s="143"/>
    </row>
    <row r="321" spans="1:27" ht="18" customHeight="1" x14ac:dyDescent="0.2">
      <c r="A321" s="137" t="str">
        <f t="shared" si="137"/>
        <v/>
      </c>
      <c r="B321" s="138" t="str">
        <f>IF(D321=0,"",IF(D321&lt;&gt;"",Kataloge_Import!B320,""))</f>
        <v/>
      </c>
      <c r="C321" s="138" t="str">
        <f t="shared" si="135"/>
        <v/>
      </c>
      <c r="D321" s="157" t="str">
        <f>IFERROR(VLOOKUP(Kataloge_Import!A320,'Nachweis Miete_MNK'!$A$28:$AB$277,26,FALSE),"")</f>
        <v/>
      </c>
      <c r="E321" s="90"/>
      <c r="F321" s="90"/>
      <c r="G321" s="140"/>
      <c r="H321" s="140"/>
      <c r="I321" s="140"/>
      <c r="J321" s="144"/>
      <c r="K321" s="144"/>
      <c r="L321" s="139"/>
      <c r="M321" s="139"/>
      <c r="N321" s="146"/>
      <c r="O321" s="144" t="str">
        <f>IF(D321=0,"",IFERROR(VLOOKUP(Kataloge_Import!A320,'Nachweis Miete_MNK'!$A$28:$AB$277,7,FALSE),""))</f>
        <v/>
      </c>
      <c r="P321" s="139" t="str">
        <f>IF(D321=0,"",IFERROR(VLOOKUP(Kataloge_Import!A320,'Nachweis Miete_MNK'!$A$28:$AB$277,14,FALSE),""))</f>
        <v/>
      </c>
      <c r="Q321" s="148" t="str">
        <f>IF(D321=0,"",IFERROR(VLOOKUP(Kataloge_Import!A320,'Nachweis Miete_MNK'!$A$28:$AB$277,8,FALSE),""))</f>
        <v/>
      </c>
      <c r="R321" s="139" t="str">
        <f>IF(D321=0,"",IFERROR(VLOOKUP(Kataloge_Import!A320,'Nachweis Miete_MNK'!$A$28:$AB$277,27,FALSE),""))</f>
        <v/>
      </c>
      <c r="S321" s="139" t="str">
        <f>IF(D321=0,"",IFERROR(VLOOKUP(Kataloge_Import!A320,'Nachweis Miete_MNK'!$A$28:$AB$277,18,FALSE),""))</f>
        <v/>
      </c>
      <c r="T321" s="139" t="str">
        <f>IF(D321=0,"",IFERROR(VLOOKUP(Kataloge_Import!A320,'Nachweis Miete_MNK'!$A$28:$AB$277,20,FALSE),""))</f>
        <v/>
      </c>
      <c r="U321" s="157" t="str">
        <f>IF(D321=0,"",IFERROR(VLOOKUP(Kataloge_Import!A320,'Nachweis Miete_MNK'!$A$28:$AB$277,25,FALSE),""))</f>
        <v/>
      </c>
      <c r="V321" s="144" t="str">
        <f>IF(AND($B321&lt;&gt;"",HHJ=Kataloge!S$1),CONCATENATE($U321,"_","Mietneben- bzw. Betriebsausgaben"),"")</f>
        <v/>
      </c>
      <c r="W321" s="144" t="str">
        <f>IF(AND($B321&lt;&gt;"",HHJ=Kataloge!T$1),CONCATENATE($U321,"_","Mietneben- bzw. Betriebsausgaben"),"")</f>
        <v/>
      </c>
      <c r="X321" s="144" t="str">
        <f>IF(AND($B321&lt;&gt;"",HHJ=Kataloge!U$1),CONCATENATE($U321,"_","Mietneben- bzw. Betriebsausgaben"),"")</f>
        <v/>
      </c>
      <c r="Y321" s="144" t="str">
        <f>IF(AND($B321&lt;&gt;"",HHJ=Kataloge!V$1),CONCATENATE($U321,"_","Mietneben- bzw. Betriebsausgaben"),"")</f>
        <v/>
      </c>
      <c r="Z321" s="144" t="str">
        <f>IF(AND($B321&lt;&gt;"",HHJ=Kataloge!W$1),CONCATENATE($U321,"_","Mietneben- bzw. Betriebsausgaben"),"")</f>
        <v/>
      </c>
      <c r="AA321" s="144" t="str">
        <f>IF(AND($B321&lt;&gt;"",HHJ=Kataloge!X$1),CONCATENATE($U321,"_","Mietneben- bzw. Betriebsausgaben"),"")</f>
        <v/>
      </c>
    </row>
    <row r="322" spans="1:27" ht="18" customHeight="1" x14ac:dyDescent="0.2">
      <c r="A322" s="86" t="str">
        <f t="shared" si="137"/>
        <v/>
      </c>
      <c r="B322" s="87" t="str">
        <f>IF(D322=0,"",IF(D322&lt;&gt;"",Kataloge_Import!B321,""))</f>
        <v/>
      </c>
      <c r="C322" s="87" t="str">
        <f t="shared" ref="C322:C385" si="169">IF(A322="","",IF(D322&lt;&gt;"",HHJ,""))</f>
        <v/>
      </c>
      <c r="D322" s="156" t="str">
        <f>IFERROR(VLOOKUP(Kataloge_Import!A321,'Nachweis Miete_MNK'!$A$28:$AB$277,23,FALSE),"")</f>
        <v/>
      </c>
      <c r="E322" s="90"/>
      <c r="F322" s="90"/>
      <c r="G322" s="88" t="str">
        <f>IF(D322=0,"",IFERROR(VLOOKUP(Kataloge_Import!A321,'Nachweis Miete_MNK'!$A$28:$AB$277,2,FALSE),""))</f>
        <v/>
      </c>
      <c r="H322" s="88" t="str">
        <f>IF(D322=0,"",IFERROR(VLOOKUP(Kataloge_Import!A321,'Nachweis Miete_MNK'!$A$28:$AB$277,3,FALSE),""))</f>
        <v/>
      </c>
      <c r="I322" s="88" t="str">
        <f>IF(D322=0,"",IFERROR(VLOOKUP(Kataloge_Import!A321,'Nachweis Miete_MNK'!$A$28:$AB$277,4,FALSE),""))</f>
        <v/>
      </c>
      <c r="J322" s="143" t="str">
        <f>IF(D322=0,"",IFERROR(VLOOKUP(Kataloge_Import!A321,'Nachweis Miete_MNK'!$A$28:$AB$277,5,FALSE),""))</f>
        <v/>
      </c>
      <c r="K322" s="143" t="str">
        <f>IF(D322=0,"",IFERROR(VLOOKUP(Kataloge_Import!A321,'Nachweis Miete_MNK'!$A$28:$AB$277,6,FALSE),""))</f>
        <v/>
      </c>
      <c r="L322" s="89" t="str">
        <f>IF(D322=0,"",IFERROR(VLOOKUP(Kataloge_Import!A321,'Nachweis Miete_MNK'!$A$28:$AB$277,9,FALSE),""))</f>
        <v/>
      </c>
      <c r="M322" s="89" t="str">
        <f>IF(D322=0,"",IFERROR(VLOOKUP(Kataloge_Import!A321,'Nachweis Miete_MNK'!$A$28:$AB$277,28,FALSE),""))</f>
        <v/>
      </c>
      <c r="N322" s="145" t="str">
        <f t="shared" ref="N322" si="170">IF(D322=0,"",IF(D322&lt;&gt;"","unbar",""))</f>
        <v/>
      </c>
      <c r="O322" s="143"/>
      <c r="P322" s="89"/>
      <c r="Q322" s="147"/>
      <c r="R322" s="89"/>
      <c r="S322" s="89"/>
      <c r="T322" s="89"/>
      <c r="U322" s="156"/>
      <c r="V322" s="143"/>
      <c r="W322" s="143"/>
      <c r="X322" s="143"/>
      <c r="Y322" s="143"/>
      <c r="Z322" s="143"/>
      <c r="AA322" s="143"/>
    </row>
    <row r="323" spans="1:27" ht="18" customHeight="1" x14ac:dyDescent="0.2">
      <c r="A323" s="137" t="str">
        <f t="shared" si="137"/>
        <v/>
      </c>
      <c r="B323" s="138" t="str">
        <f>IF(D323=0,"",IF(D323&lt;&gt;"",Kataloge_Import!B322,""))</f>
        <v/>
      </c>
      <c r="C323" s="138" t="str">
        <f t="shared" si="169"/>
        <v/>
      </c>
      <c r="D323" s="157" t="str">
        <f>IFERROR(VLOOKUP(Kataloge_Import!A322,'Nachweis Miete_MNK'!$A$28:$AB$277,26,FALSE),"")</f>
        <v/>
      </c>
      <c r="E323" s="90"/>
      <c r="F323" s="90"/>
      <c r="G323" s="140"/>
      <c r="H323" s="140"/>
      <c r="I323" s="140"/>
      <c r="J323" s="144"/>
      <c r="K323" s="144"/>
      <c r="L323" s="139"/>
      <c r="M323" s="139"/>
      <c r="N323" s="146"/>
      <c r="O323" s="144" t="str">
        <f>IF(D323=0,"",IFERROR(VLOOKUP(Kataloge_Import!A322,'Nachweis Miete_MNK'!$A$28:$AB$277,7,FALSE),""))</f>
        <v/>
      </c>
      <c r="P323" s="139" t="str">
        <f>IF(D323=0,"",IFERROR(VLOOKUP(Kataloge_Import!A322,'Nachweis Miete_MNK'!$A$28:$AB$277,14,FALSE),""))</f>
        <v/>
      </c>
      <c r="Q323" s="148" t="str">
        <f>IF(D323=0,"",IFERROR(VLOOKUP(Kataloge_Import!A322,'Nachweis Miete_MNK'!$A$28:$AB$277,8,FALSE),""))</f>
        <v/>
      </c>
      <c r="R323" s="139" t="str">
        <f>IF(D323=0,"",IFERROR(VLOOKUP(Kataloge_Import!A322,'Nachweis Miete_MNK'!$A$28:$AB$277,27,FALSE),""))</f>
        <v/>
      </c>
      <c r="S323" s="139" t="str">
        <f>IF(D323=0,"",IFERROR(VLOOKUP(Kataloge_Import!A322,'Nachweis Miete_MNK'!$A$28:$AB$277,18,FALSE),""))</f>
        <v/>
      </c>
      <c r="T323" s="139" t="str">
        <f>IF(D323=0,"",IFERROR(VLOOKUP(Kataloge_Import!A322,'Nachweis Miete_MNK'!$A$28:$AB$277,20,FALSE),""))</f>
        <v/>
      </c>
      <c r="U323" s="157" t="str">
        <f>IF(D323=0,"",IFERROR(VLOOKUP(Kataloge_Import!A322,'Nachweis Miete_MNK'!$A$28:$AB$277,25,FALSE),""))</f>
        <v/>
      </c>
      <c r="V323" s="144" t="str">
        <f>IF(AND($B323&lt;&gt;"",HHJ=Kataloge!S$1),CONCATENATE($U323,"_","Mietneben- bzw. Betriebsausgaben"),"")</f>
        <v/>
      </c>
      <c r="W323" s="144" t="str">
        <f>IF(AND($B323&lt;&gt;"",HHJ=Kataloge!T$1),CONCATENATE($U323,"_","Mietneben- bzw. Betriebsausgaben"),"")</f>
        <v/>
      </c>
      <c r="X323" s="144" t="str">
        <f>IF(AND($B323&lt;&gt;"",HHJ=Kataloge!U$1),CONCATENATE($U323,"_","Mietneben- bzw. Betriebsausgaben"),"")</f>
        <v/>
      </c>
      <c r="Y323" s="144" t="str">
        <f>IF(AND($B323&lt;&gt;"",HHJ=Kataloge!V$1),CONCATENATE($U323,"_","Mietneben- bzw. Betriebsausgaben"),"")</f>
        <v/>
      </c>
      <c r="Z323" s="144" t="str">
        <f>IF(AND($B323&lt;&gt;"",HHJ=Kataloge!W$1),CONCATENATE($U323,"_","Mietneben- bzw. Betriebsausgaben"),"")</f>
        <v/>
      </c>
      <c r="AA323" s="144" t="str">
        <f>IF(AND($B323&lt;&gt;"",HHJ=Kataloge!X$1),CONCATENATE($U323,"_","Mietneben- bzw. Betriebsausgaben"),"")</f>
        <v/>
      </c>
    </row>
    <row r="324" spans="1:27" ht="18" customHeight="1" x14ac:dyDescent="0.2">
      <c r="A324" s="86" t="str">
        <f t="shared" ref="A324:A387" si="171">IF(D324=0,"",IF(D324&lt;&gt;"","Beleg_Import_A_MIETE",""))</f>
        <v/>
      </c>
      <c r="B324" s="87" t="str">
        <f>IF(D324=0,"",IF(D324&lt;&gt;"",Kataloge_Import!B323,""))</f>
        <v/>
      </c>
      <c r="C324" s="87" t="str">
        <f t="shared" si="169"/>
        <v/>
      </c>
      <c r="D324" s="156" t="str">
        <f>IFERROR(VLOOKUP(Kataloge_Import!A323,'Nachweis Miete_MNK'!$A$28:$AB$277,23,FALSE),"")</f>
        <v/>
      </c>
      <c r="E324" s="90"/>
      <c r="F324" s="90"/>
      <c r="G324" s="88" t="str">
        <f>IF(D324=0,"",IFERROR(VLOOKUP(Kataloge_Import!A323,'Nachweis Miete_MNK'!$A$28:$AB$277,2,FALSE),""))</f>
        <v/>
      </c>
      <c r="H324" s="88" t="str">
        <f>IF(D324=0,"",IFERROR(VLOOKUP(Kataloge_Import!A323,'Nachweis Miete_MNK'!$A$28:$AB$277,3,FALSE),""))</f>
        <v/>
      </c>
      <c r="I324" s="88" t="str">
        <f>IF(D324=0,"",IFERROR(VLOOKUP(Kataloge_Import!A323,'Nachweis Miete_MNK'!$A$28:$AB$277,4,FALSE),""))</f>
        <v/>
      </c>
      <c r="J324" s="143" t="str">
        <f>IF(D324=0,"",IFERROR(VLOOKUP(Kataloge_Import!A323,'Nachweis Miete_MNK'!$A$28:$AB$277,5,FALSE),""))</f>
        <v/>
      </c>
      <c r="K324" s="143" t="str">
        <f>IF(D324=0,"",IFERROR(VLOOKUP(Kataloge_Import!A323,'Nachweis Miete_MNK'!$A$28:$AB$277,6,FALSE),""))</f>
        <v/>
      </c>
      <c r="L324" s="89" t="str">
        <f>IF(D324=0,"",IFERROR(VLOOKUP(Kataloge_Import!A323,'Nachweis Miete_MNK'!$A$28:$AB$277,9,FALSE),""))</f>
        <v/>
      </c>
      <c r="M324" s="89" t="str">
        <f>IF(D324=0,"",IFERROR(VLOOKUP(Kataloge_Import!A323,'Nachweis Miete_MNK'!$A$28:$AB$277,28,FALSE),""))</f>
        <v/>
      </c>
      <c r="N324" s="145" t="str">
        <f t="shared" ref="N324" si="172">IF(D324=0,"",IF(D324&lt;&gt;"","unbar",""))</f>
        <v/>
      </c>
      <c r="O324" s="143"/>
      <c r="P324" s="89"/>
      <c r="Q324" s="147"/>
      <c r="R324" s="89"/>
      <c r="S324" s="89"/>
      <c r="T324" s="89"/>
      <c r="U324" s="156"/>
      <c r="V324" s="143"/>
      <c r="W324" s="143"/>
      <c r="X324" s="143"/>
      <c r="Y324" s="143"/>
      <c r="Z324" s="143"/>
      <c r="AA324" s="143"/>
    </row>
    <row r="325" spans="1:27" ht="18" customHeight="1" x14ac:dyDescent="0.2">
      <c r="A325" s="137" t="str">
        <f t="shared" si="171"/>
        <v/>
      </c>
      <c r="B325" s="138" t="str">
        <f>IF(D325=0,"",IF(D325&lt;&gt;"",Kataloge_Import!B324,""))</f>
        <v/>
      </c>
      <c r="C325" s="138" t="str">
        <f t="shared" si="169"/>
        <v/>
      </c>
      <c r="D325" s="157" t="str">
        <f>IFERROR(VLOOKUP(Kataloge_Import!A324,'Nachweis Miete_MNK'!$A$28:$AB$277,26,FALSE),"")</f>
        <v/>
      </c>
      <c r="E325" s="90"/>
      <c r="F325" s="90"/>
      <c r="G325" s="140"/>
      <c r="H325" s="140"/>
      <c r="I325" s="140"/>
      <c r="J325" s="144"/>
      <c r="K325" s="144"/>
      <c r="L325" s="139"/>
      <c r="M325" s="139"/>
      <c r="N325" s="146"/>
      <c r="O325" s="144" t="str">
        <f>IF(D325=0,"",IFERROR(VLOOKUP(Kataloge_Import!A324,'Nachweis Miete_MNK'!$A$28:$AB$277,7,FALSE),""))</f>
        <v/>
      </c>
      <c r="P325" s="139" t="str">
        <f>IF(D325=0,"",IFERROR(VLOOKUP(Kataloge_Import!A324,'Nachweis Miete_MNK'!$A$28:$AB$277,14,FALSE),""))</f>
        <v/>
      </c>
      <c r="Q325" s="148" t="str">
        <f>IF(D325=0,"",IFERROR(VLOOKUP(Kataloge_Import!A324,'Nachweis Miete_MNK'!$A$28:$AB$277,8,FALSE),""))</f>
        <v/>
      </c>
      <c r="R325" s="139" t="str">
        <f>IF(D325=0,"",IFERROR(VLOOKUP(Kataloge_Import!A324,'Nachweis Miete_MNK'!$A$28:$AB$277,27,FALSE),""))</f>
        <v/>
      </c>
      <c r="S325" s="139" t="str">
        <f>IF(D325=0,"",IFERROR(VLOOKUP(Kataloge_Import!A324,'Nachweis Miete_MNK'!$A$28:$AB$277,18,FALSE),""))</f>
        <v/>
      </c>
      <c r="T325" s="139" t="str">
        <f>IF(D325=0,"",IFERROR(VLOOKUP(Kataloge_Import!A324,'Nachweis Miete_MNK'!$A$28:$AB$277,20,FALSE),""))</f>
        <v/>
      </c>
      <c r="U325" s="157" t="str">
        <f>IF(D325=0,"",IFERROR(VLOOKUP(Kataloge_Import!A324,'Nachweis Miete_MNK'!$A$28:$AB$277,25,FALSE),""))</f>
        <v/>
      </c>
      <c r="V325" s="144" t="str">
        <f>IF(AND($B325&lt;&gt;"",HHJ=Kataloge!S$1),CONCATENATE($U325,"_","Mietneben- bzw. Betriebsausgaben"),"")</f>
        <v/>
      </c>
      <c r="W325" s="144" t="str">
        <f>IF(AND($B325&lt;&gt;"",HHJ=Kataloge!T$1),CONCATENATE($U325,"_","Mietneben- bzw. Betriebsausgaben"),"")</f>
        <v/>
      </c>
      <c r="X325" s="144" t="str">
        <f>IF(AND($B325&lt;&gt;"",HHJ=Kataloge!U$1),CONCATENATE($U325,"_","Mietneben- bzw. Betriebsausgaben"),"")</f>
        <v/>
      </c>
      <c r="Y325" s="144" t="str">
        <f>IF(AND($B325&lt;&gt;"",HHJ=Kataloge!V$1),CONCATENATE($U325,"_","Mietneben- bzw. Betriebsausgaben"),"")</f>
        <v/>
      </c>
      <c r="Z325" s="144" t="str">
        <f>IF(AND($B325&lt;&gt;"",HHJ=Kataloge!W$1),CONCATENATE($U325,"_","Mietneben- bzw. Betriebsausgaben"),"")</f>
        <v/>
      </c>
      <c r="AA325" s="144" t="str">
        <f>IF(AND($B325&lt;&gt;"",HHJ=Kataloge!X$1),CONCATENATE($U325,"_","Mietneben- bzw. Betriebsausgaben"),"")</f>
        <v/>
      </c>
    </row>
    <row r="326" spans="1:27" ht="18" customHeight="1" x14ac:dyDescent="0.2">
      <c r="A326" s="86" t="str">
        <f t="shared" si="171"/>
        <v/>
      </c>
      <c r="B326" s="87" t="str">
        <f>IF(D326=0,"",IF(D326&lt;&gt;"",Kataloge_Import!B325,""))</f>
        <v/>
      </c>
      <c r="C326" s="87" t="str">
        <f t="shared" si="169"/>
        <v/>
      </c>
      <c r="D326" s="156" t="str">
        <f>IFERROR(VLOOKUP(Kataloge_Import!A325,'Nachweis Miete_MNK'!$A$28:$AB$277,23,FALSE),"")</f>
        <v/>
      </c>
      <c r="E326" s="90"/>
      <c r="F326" s="90"/>
      <c r="G326" s="88" t="str">
        <f>IF(D326=0,"",IFERROR(VLOOKUP(Kataloge_Import!A325,'Nachweis Miete_MNK'!$A$28:$AB$277,2,FALSE),""))</f>
        <v/>
      </c>
      <c r="H326" s="88" t="str">
        <f>IF(D326=0,"",IFERROR(VLOOKUP(Kataloge_Import!A325,'Nachweis Miete_MNK'!$A$28:$AB$277,3,FALSE),""))</f>
        <v/>
      </c>
      <c r="I326" s="88" t="str">
        <f>IF(D326=0,"",IFERROR(VLOOKUP(Kataloge_Import!A325,'Nachweis Miete_MNK'!$A$28:$AB$277,4,FALSE),""))</f>
        <v/>
      </c>
      <c r="J326" s="143" t="str">
        <f>IF(D326=0,"",IFERROR(VLOOKUP(Kataloge_Import!A325,'Nachweis Miete_MNK'!$A$28:$AB$277,5,FALSE),""))</f>
        <v/>
      </c>
      <c r="K326" s="143" t="str">
        <f>IF(D326=0,"",IFERROR(VLOOKUP(Kataloge_Import!A325,'Nachweis Miete_MNK'!$A$28:$AB$277,6,FALSE),""))</f>
        <v/>
      </c>
      <c r="L326" s="89" t="str">
        <f>IF(D326=0,"",IFERROR(VLOOKUP(Kataloge_Import!A325,'Nachweis Miete_MNK'!$A$28:$AB$277,9,FALSE),""))</f>
        <v/>
      </c>
      <c r="M326" s="89" t="str">
        <f>IF(D326=0,"",IFERROR(VLOOKUP(Kataloge_Import!A325,'Nachweis Miete_MNK'!$A$28:$AB$277,28,FALSE),""))</f>
        <v/>
      </c>
      <c r="N326" s="145" t="str">
        <f t="shared" ref="N326" si="173">IF(D326=0,"",IF(D326&lt;&gt;"","unbar",""))</f>
        <v/>
      </c>
      <c r="O326" s="143"/>
      <c r="P326" s="89"/>
      <c r="Q326" s="147"/>
      <c r="R326" s="89"/>
      <c r="S326" s="89"/>
      <c r="T326" s="89"/>
      <c r="U326" s="156"/>
      <c r="V326" s="143"/>
      <c r="W326" s="143"/>
      <c r="X326" s="143"/>
      <c r="Y326" s="143"/>
      <c r="Z326" s="143"/>
      <c r="AA326" s="143"/>
    </row>
    <row r="327" spans="1:27" ht="18" customHeight="1" x14ac:dyDescent="0.2">
      <c r="A327" s="137" t="str">
        <f t="shared" si="171"/>
        <v/>
      </c>
      <c r="B327" s="138" t="str">
        <f>IF(D327=0,"",IF(D327&lt;&gt;"",Kataloge_Import!B326,""))</f>
        <v/>
      </c>
      <c r="C327" s="138" t="str">
        <f t="shared" si="169"/>
        <v/>
      </c>
      <c r="D327" s="157" t="str">
        <f>IFERROR(VLOOKUP(Kataloge_Import!A326,'Nachweis Miete_MNK'!$A$28:$AB$277,26,FALSE),"")</f>
        <v/>
      </c>
      <c r="E327" s="90"/>
      <c r="F327" s="90"/>
      <c r="G327" s="140"/>
      <c r="H327" s="140"/>
      <c r="I327" s="140"/>
      <c r="J327" s="144"/>
      <c r="K327" s="144"/>
      <c r="L327" s="139"/>
      <c r="M327" s="139"/>
      <c r="N327" s="146"/>
      <c r="O327" s="144" t="str">
        <f>IF(D327=0,"",IFERROR(VLOOKUP(Kataloge_Import!A326,'Nachweis Miete_MNK'!$A$28:$AB$277,7,FALSE),""))</f>
        <v/>
      </c>
      <c r="P327" s="139" t="str">
        <f>IF(D327=0,"",IFERROR(VLOOKUP(Kataloge_Import!A326,'Nachweis Miete_MNK'!$A$28:$AB$277,14,FALSE),""))</f>
        <v/>
      </c>
      <c r="Q327" s="148" t="str">
        <f>IF(D327=0,"",IFERROR(VLOOKUP(Kataloge_Import!A326,'Nachweis Miete_MNK'!$A$28:$AB$277,8,FALSE),""))</f>
        <v/>
      </c>
      <c r="R327" s="139" t="str">
        <f>IF(D327=0,"",IFERROR(VLOOKUP(Kataloge_Import!A326,'Nachweis Miete_MNK'!$A$28:$AB$277,27,FALSE),""))</f>
        <v/>
      </c>
      <c r="S327" s="139" t="str">
        <f>IF(D327=0,"",IFERROR(VLOOKUP(Kataloge_Import!A326,'Nachweis Miete_MNK'!$A$28:$AB$277,18,FALSE),""))</f>
        <v/>
      </c>
      <c r="T327" s="139" t="str">
        <f>IF(D327=0,"",IFERROR(VLOOKUP(Kataloge_Import!A326,'Nachweis Miete_MNK'!$A$28:$AB$277,20,FALSE),""))</f>
        <v/>
      </c>
      <c r="U327" s="157" t="str">
        <f>IF(D327=0,"",IFERROR(VLOOKUP(Kataloge_Import!A326,'Nachweis Miete_MNK'!$A$28:$AB$277,25,FALSE),""))</f>
        <v/>
      </c>
      <c r="V327" s="144" t="str">
        <f>IF(AND($B327&lt;&gt;"",HHJ=Kataloge!S$1),CONCATENATE($U327,"_","Mietneben- bzw. Betriebsausgaben"),"")</f>
        <v/>
      </c>
      <c r="W327" s="144" t="str">
        <f>IF(AND($B327&lt;&gt;"",HHJ=Kataloge!T$1),CONCATENATE($U327,"_","Mietneben- bzw. Betriebsausgaben"),"")</f>
        <v/>
      </c>
      <c r="X327" s="144" t="str">
        <f>IF(AND($B327&lt;&gt;"",HHJ=Kataloge!U$1),CONCATENATE($U327,"_","Mietneben- bzw. Betriebsausgaben"),"")</f>
        <v/>
      </c>
      <c r="Y327" s="144" t="str">
        <f>IF(AND($B327&lt;&gt;"",HHJ=Kataloge!V$1),CONCATENATE($U327,"_","Mietneben- bzw. Betriebsausgaben"),"")</f>
        <v/>
      </c>
      <c r="Z327" s="144" t="str">
        <f>IF(AND($B327&lt;&gt;"",HHJ=Kataloge!W$1),CONCATENATE($U327,"_","Mietneben- bzw. Betriebsausgaben"),"")</f>
        <v/>
      </c>
      <c r="AA327" s="144" t="str">
        <f>IF(AND($B327&lt;&gt;"",HHJ=Kataloge!X$1),CONCATENATE($U327,"_","Mietneben- bzw. Betriebsausgaben"),"")</f>
        <v/>
      </c>
    </row>
    <row r="328" spans="1:27" ht="18" customHeight="1" x14ac:dyDescent="0.2">
      <c r="A328" s="86" t="str">
        <f t="shared" si="171"/>
        <v/>
      </c>
      <c r="B328" s="87" t="str">
        <f>IF(D328=0,"",IF(D328&lt;&gt;"",Kataloge_Import!B327,""))</f>
        <v/>
      </c>
      <c r="C328" s="87" t="str">
        <f t="shared" si="169"/>
        <v/>
      </c>
      <c r="D328" s="156" t="str">
        <f>IFERROR(VLOOKUP(Kataloge_Import!A327,'Nachweis Miete_MNK'!$A$28:$AB$277,23,FALSE),"")</f>
        <v/>
      </c>
      <c r="E328" s="90"/>
      <c r="F328" s="90"/>
      <c r="G328" s="88" t="str">
        <f>IF(D328=0,"",IFERROR(VLOOKUP(Kataloge_Import!A327,'Nachweis Miete_MNK'!$A$28:$AB$277,2,FALSE),""))</f>
        <v/>
      </c>
      <c r="H328" s="88" t="str">
        <f>IF(D328=0,"",IFERROR(VLOOKUP(Kataloge_Import!A327,'Nachweis Miete_MNK'!$A$28:$AB$277,3,FALSE),""))</f>
        <v/>
      </c>
      <c r="I328" s="88" t="str">
        <f>IF(D328=0,"",IFERROR(VLOOKUP(Kataloge_Import!A327,'Nachweis Miete_MNK'!$A$28:$AB$277,4,FALSE),""))</f>
        <v/>
      </c>
      <c r="J328" s="143" t="str">
        <f>IF(D328=0,"",IFERROR(VLOOKUP(Kataloge_Import!A327,'Nachweis Miete_MNK'!$A$28:$AB$277,5,FALSE),""))</f>
        <v/>
      </c>
      <c r="K328" s="143" t="str">
        <f>IF(D328=0,"",IFERROR(VLOOKUP(Kataloge_Import!A327,'Nachweis Miete_MNK'!$A$28:$AB$277,6,FALSE),""))</f>
        <v/>
      </c>
      <c r="L328" s="89" t="str">
        <f>IF(D328=0,"",IFERROR(VLOOKUP(Kataloge_Import!A327,'Nachweis Miete_MNK'!$A$28:$AB$277,9,FALSE),""))</f>
        <v/>
      </c>
      <c r="M328" s="89" t="str">
        <f>IF(D328=0,"",IFERROR(VLOOKUP(Kataloge_Import!A327,'Nachweis Miete_MNK'!$A$28:$AB$277,28,FALSE),""))</f>
        <v/>
      </c>
      <c r="N328" s="145" t="str">
        <f t="shared" ref="N328" si="174">IF(D328=0,"",IF(D328&lt;&gt;"","unbar",""))</f>
        <v/>
      </c>
      <c r="O328" s="143"/>
      <c r="P328" s="89"/>
      <c r="Q328" s="147"/>
      <c r="R328" s="89"/>
      <c r="S328" s="89"/>
      <c r="T328" s="89"/>
      <c r="U328" s="156"/>
      <c r="V328" s="143"/>
      <c r="W328" s="143"/>
      <c r="X328" s="143"/>
      <c r="Y328" s="143"/>
      <c r="Z328" s="143"/>
      <c r="AA328" s="143"/>
    </row>
    <row r="329" spans="1:27" ht="18" customHeight="1" x14ac:dyDescent="0.2">
      <c r="A329" s="137" t="str">
        <f t="shared" si="171"/>
        <v/>
      </c>
      <c r="B329" s="138" t="str">
        <f>IF(D329=0,"",IF(D329&lt;&gt;"",Kataloge_Import!B328,""))</f>
        <v/>
      </c>
      <c r="C329" s="138" t="str">
        <f t="shared" si="169"/>
        <v/>
      </c>
      <c r="D329" s="157" t="str">
        <f>IFERROR(VLOOKUP(Kataloge_Import!A328,'Nachweis Miete_MNK'!$A$28:$AB$277,26,FALSE),"")</f>
        <v/>
      </c>
      <c r="E329" s="90"/>
      <c r="F329" s="90"/>
      <c r="G329" s="140"/>
      <c r="H329" s="140"/>
      <c r="I329" s="140"/>
      <c r="J329" s="144"/>
      <c r="K329" s="144"/>
      <c r="L329" s="139"/>
      <c r="M329" s="139"/>
      <c r="N329" s="146"/>
      <c r="O329" s="144" t="str">
        <f>IF(D329=0,"",IFERROR(VLOOKUP(Kataloge_Import!A328,'Nachweis Miete_MNK'!$A$28:$AB$277,7,FALSE),""))</f>
        <v/>
      </c>
      <c r="P329" s="139" t="str">
        <f>IF(D329=0,"",IFERROR(VLOOKUP(Kataloge_Import!A328,'Nachweis Miete_MNK'!$A$28:$AB$277,14,FALSE),""))</f>
        <v/>
      </c>
      <c r="Q329" s="148" t="str">
        <f>IF(D329=0,"",IFERROR(VLOOKUP(Kataloge_Import!A328,'Nachweis Miete_MNK'!$A$28:$AB$277,8,FALSE),""))</f>
        <v/>
      </c>
      <c r="R329" s="139" t="str">
        <f>IF(D329=0,"",IFERROR(VLOOKUP(Kataloge_Import!A328,'Nachweis Miete_MNK'!$A$28:$AB$277,27,FALSE),""))</f>
        <v/>
      </c>
      <c r="S329" s="139" t="str">
        <f>IF(D329=0,"",IFERROR(VLOOKUP(Kataloge_Import!A328,'Nachweis Miete_MNK'!$A$28:$AB$277,18,FALSE),""))</f>
        <v/>
      </c>
      <c r="T329" s="139" t="str">
        <f>IF(D329=0,"",IFERROR(VLOOKUP(Kataloge_Import!A328,'Nachweis Miete_MNK'!$A$28:$AB$277,20,FALSE),""))</f>
        <v/>
      </c>
      <c r="U329" s="157" t="str">
        <f>IF(D329=0,"",IFERROR(VLOOKUP(Kataloge_Import!A328,'Nachweis Miete_MNK'!$A$28:$AB$277,25,FALSE),""))</f>
        <v/>
      </c>
      <c r="V329" s="144" t="str">
        <f>IF(AND($B329&lt;&gt;"",HHJ=Kataloge!S$1),CONCATENATE($U329,"_","Mietneben- bzw. Betriebsausgaben"),"")</f>
        <v/>
      </c>
      <c r="W329" s="144" t="str">
        <f>IF(AND($B329&lt;&gt;"",HHJ=Kataloge!T$1),CONCATENATE($U329,"_","Mietneben- bzw. Betriebsausgaben"),"")</f>
        <v/>
      </c>
      <c r="X329" s="144" t="str">
        <f>IF(AND($B329&lt;&gt;"",HHJ=Kataloge!U$1),CONCATENATE($U329,"_","Mietneben- bzw. Betriebsausgaben"),"")</f>
        <v/>
      </c>
      <c r="Y329" s="144" t="str">
        <f>IF(AND($B329&lt;&gt;"",HHJ=Kataloge!V$1),CONCATENATE($U329,"_","Mietneben- bzw. Betriebsausgaben"),"")</f>
        <v/>
      </c>
      <c r="Z329" s="144" t="str">
        <f>IF(AND($B329&lt;&gt;"",HHJ=Kataloge!W$1),CONCATENATE($U329,"_","Mietneben- bzw. Betriebsausgaben"),"")</f>
        <v/>
      </c>
      <c r="AA329" s="144" t="str">
        <f>IF(AND($B329&lt;&gt;"",HHJ=Kataloge!X$1),CONCATENATE($U329,"_","Mietneben- bzw. Betriebsausgaben"),"")</f>
        <v/>
      </c>
    </row>
    <row r="330" spans="1:27" ht="18" customHeight="1" x14ac:dyDescent="0.2">
      <c r="A330" s="86" t="str">
        <f t="shared" si="171"/>
        <v/>
      </c>
      <c r="B330" s="87" t="str">
        <f>IF(D330=0,"",IF(D330&lt;&gt;"",Kataloge_Import!B329,""))</f>
        <v/>
      </c>
      <c r="C330" s="87" t="str">
        <f t="shared" si="169"/>
        <v/>
      </c>
      <c r="D330" s="156" t="str">
        <f>IFERROR(VLOOKUP(Kataloge_Import!A329,'Nachweis Miete_MNK'!$A$28:$AB$277,23,FALSE),"")</f>
        <v/>
      </c>
      <c r="E330" s="90"/>
      <c r="F330" s="90"/>
      <c r="G330" s="88" t="str">
        <f>IF(D330=0,"",IFERROR(VLOOKUP(Kataloge_Import!A329,'Nachweis Miete_MNK'!$A$28:$AB$277,2,FALSE),""))</f>
        <v/>
      </c>
      <c r="H330" s="88" t="str">
        <f>IF(D330=0,"",IFERROR(VLOOKUP(Kataloge_Import!A329,'Nachweis Miete_MNK'!$A$28:$AB$277,3,FALSE),""))</f>
        <v/>
      </c>
      <c r="I330" s="88" t="str">
        <f>IF(D330=0,"",IFERROR(VLOOKUP(Kataloge_Import!A329,'Nachweis Miete_MNK'!$A$28:$AB$277,4,FALSE),""))</f>
        <v/>
      </c>
      <c r="J330" s="143" t="str">
        <f>IF(D330=0,"",IFERROR(VLOOKUP(Kataloge_Import!A329,'Nachweis Miete_MNK'!$A$28:$AB$277,5,FALSE),""))</f>
        <v/>
      </c>
      <c r="K330" s="143" t="str">
        <f>IF(D330=0,"",IFERROR(VLOOKUP(Kataloge_Import!A329,'Nachweis Miete_MNK'!$A$28:$AB$277,6,FALSE),""))</f>
        <v/>
      </c>
      <c r="L330" s="89" t="str">
        <f>IF(D330=0,"",IFERROR(VLOOKUP(Kataloge_Import!A329,'Nachweis Miete_MNK'!$A$28:$AB$277,9,FALSE),""))</f>
        <v/>
      </c>
      <c r="M330" s="89" t="str">
        <f>IF(D330=0,"",IFERROR(VLOOKUP(Kataloge_Import!A329,'Nachweis Miete_MNK'!$A$28:$AB$277,28,FALSE),""))</f>
        <v/>
      </c>
      <c r="N330" s="145" t="str">
        <f t="shared" ref="N330" si="175">IF(D330=0,"",IF(D330&lt;&gt;"","unbar",""))</f>
        <v/>
      </c>
      <c r="O330" s="143"/>
      <c r="P330" s="89"/>
      <c r="Q330" s="147"/>
      <c r="R330" s="89"/>
      <c r="S330" s="89"/>
      <c r="T330" s="89"/>
      <c r="U330" s="156"/>
      <c r="V330" s="143"/>
      <c r="W330" s="143"/>
      <c r="X330" s="143"/>
      <c r="Y330" s="143"/>
      <c r="Z330" s="143"/>
      <c r="AA330" s="143"/>
    </row>
    <row r="331" spans="1:27" ht="18" customHeight="1" x14ac:dyDescent="0.2">
      <c r="A331" s="137" t="str">
        <f t="shared" si="171"/>
        <v/>
      </c>
      <c r="B331" s="138" t="str">
        <f>IF(D331=0,"",IF(D331&lt;&gt;"",Kataloge_Import!B330,""))</f>
        <v/>
      </c>
      <c r="C331" s="138" t="str">
        <f t="shared" si="169"/>
        <v/>
      </c>
      <c r="D331" s="157" t="str">
        <f>IFERROR(VLOOKUP(Kataloge_Import!A330,'Nachweis Miete_MNK'!$A$28:$AB$277,26,FALSE),"")</f>
        <v/>
      </c>
      <c r="E331" s="90"/>
      <c r="F331" s="90"/>
      <c r="G331" s="140"/>
      <c r="H331" s="140"/>
      <c r="I331" s="140"/>
      <c r="J331" s="144"/>
      <c r="K331" s="144"/>
      <c r="L331" s="139"/>
      <c r="M331" s="139"/>
      <c r="N331" s="146"/>
      <c r="O331" s="144" t="str">
        <f>IF(D331=0,"",IFERROR(VLOOKUP(Kataloge_Import!A330,'Nachweis Miete_MNK'!$A$28:$AB$277,7,FALSE),""))</f>
        <v/>
      </c>
      <c r="P331" s="139" t="str">
        <f>IF(D331=0,"",IFERROR(VLOOKUP(Kataloge_Import!A330,'Nachweis Miete_MNK'!$A$28:$AB$277,14,FALSE),""))</f>
        <v/>
      </c>
      <c r="Q331" s="148" t="str">
        <f>IF(D331=0,"",IFERROR(VLOOKUP(Kataloge_Import!A330,'Nachweis Miete_MNK'!$A$28:$AB$277,8,FALSE),""))</f>
        <v/>
      </c>
      <c r="R331" s="139" t="str">
        <f>IF(D331=0,"",IFERROR(VLOOKUP(Kataloge_Import!A330,'Nachweis Miete_MNK'!$A$28:$AB$277,27,FALSE),""))</f>
        <v/>
      </c>
      <c r="S331" s="139" t="str">
        <f>IF(D331=0,"",IFERROR(VLOOKUP(Kataloge_Import!A330,'Nachweis Miete_MNK'!$A$28:$AB$277,18,FALSE),""))</f>
        <v/>
      </c>
      <c r="T331" s="139" t="str">
        <f>IF(D331=0,"",IFERROR(VLOOKUP(Kataloge_Import!A330,'Nachweis Miete_MNK'!$A$28:$AB$277,20,FALSE),""))</f>
        <v/>
      </c>
      <c r="U331" s="157" t="str">
        <f>IF(D331=0,"",IFERROR(VLOOKUP(Kataloge_Import!A330,'Nachweis Miete_MNK'!$A$28:$AB$277,25,FALSE),""))</f>
        <v/>
      </c>
      <c r="V331" s="144" t="str">
        <f>IF(AND($B331&lt;&gt;"",HHJ=Kataloge!S$1),CONCATENATE($U331,"_","Mietneben- bzw. Betriebsausgaben"),"")</f>
        <v/>
      </c>
      <c r="W331" s="144" t="str">
        <f>IF(AND($B331&lt;&gt;"",HHJ=Kataloge!T$1),CONCATENATE($U331,"_","Mietneben- bzw. Betriebsausgaben"),"")</f>
        <v/>
      </c>
      <c r="X331" s="144" t="str">
        <f>IF(AND($B331&lt;&gt;"",HHJ=Kataloge!U$1),CONCATENATE($U331,"_","Mietneben- bzw. Betriebsausgaben"),"")</f>
        <v/>
      </c>
      <c r="Y331" s="144" t="str">
        <f>IF(AND($B331&lt;&gt;"",HHJ=Kataloge!V$1),CONCATENATE($U331,"_","Mietneben- bzw. Betriebsausgaben"),"")</f>
        <v/>
      </c>
      <c r="Z331" s="144" t="str">
        <f>IF(AND($B331&lt;&gt;"",HHJ=Kataloge!W$1),CONCATENATE($U331,"_","Mietneben- bzw. Betriebsausgaben"),"")</f>
        <v/>
      </c>
      <c r="AA331" s="144" t="str">
        <f>IF(AND($B331&lt;&gt;"",HHJ=Kataloge!X$1),CONCATENATE($U331,"_","Mietneben- bzw. Betriebsausgaben"),"")</f>
        <v/>
      </c>
    </row>
    <row r="332" spans="1:27" ht="18" customHeight="1" x14ac:dyDescent="0.2">
      <c r="A332" s="86" t="str">
        <f t="shared" si="171"/>
        <v/>
      </c>
      <c r="B332" s="87" t="str">
        <f>IF(D332=0,"",IF(D332&lt;&gt;"",Kataloge_Import!B331,""))</f>
        <v/>
      </c>
      <c r="C332" s="87" t="str">
        <f t="shared" si="169"/>
        <v/>
      </c>
      <c r="D332" s="156" t="str">
        <f>IFERROR(VLOOKUP(Kataloge_Import!A331,'Nachweis Miete_MNK'!$A$28:$AB$277,23,FALSE),"")</f>
        <v/>
      </c>
      <c r="E332" s="90"/>
      <c r="F332" s="90"/>
      <c r="G332" s="88" t="str">
        <f>IF(D332=0,"",IFERROR(VLOOKUP(Kataloge_Import!A331,'Nachweis Miete_MNK'!$A$28:$AB$277,2,FALSE),""))</f>
        <v/>
      </c>
      <c r="H332" s="88" t="str">
        <f>IF(D332=0,"",IFERROR(VLOOKUP(Kataloge_Import!A331,'Nachweis Miete_MNK'!$A$28:$AB$277,3,FALSE),""))</f>
        <v/>
      </c>
      <c r="I332" s="88" t="str">
        <f>IF(D332=0,"",IFERROR(VLOOKUP(Kataloge_Import!A331,'Nachweis Miete_MNK'!$A$28:$AB$277,4,FALSE),""))</f>
        <v/>
      </c>
      <c r="J332" s="143" t="str">
        <f>IF(D332=0,"",IFERROR(VLOOKUP(Kataloge_Import!A331,'Nachweis Miete_MNK'!$A$28:$AB$277,5,FALSE),""))</f>
        <v/>
      </c>
      <c r="K332" s="143" t="str">
        <f>IF(D332=0,"",IFERROR(VLOOKUP(Kataloge_Import!A331,'Nachweis Miete_MNK'!$A$28:$AB$277,6,FALSE),""))</f>
        <v/>
      </c>
      <c r="L332" s="89" t="str">
        <f>IF(D332=0,"",IFERROR(VLOOKUP(Kataloge_Import!A331,'Nachweis Miete_MNK'!$A$28:$AB$277,9,FALSE),""))</f>
        <v/>
      </c>
      <c r="M332" s="89" t="str">
        <f>IF(D332=0,"",IFERROR(VLOOKUP(Kataloge_Import!A331,'Nachweis Miete_MNK'!$A$28:$AB$277,28,FALSE),""))</f>
        <v/>
      </c>
      <c r="N332" s="145" t="str">
        <f t="shared" ref="N332" si="176">IF(D332=0,"",IF(D332&lt;&gt;"","unbar",""))</f>
        <v/>
      </c>
      <c r="O332" s="143"/>
      <c r="P332" s="89"/>
      <c r="Q332" s="147"/>
      <c r="R332" s="89"/>
      <c r="S332" s="89"/>
      <c r="T332" s="89"/>
      <c r="U332" s="156"/>
      <c r="V332" s="143"/>
      <c r="W332" s="143"/>
      <c r="X332" s="143"/>
      <c r="Y332" s="143"/>
      <c r="Z332" s="143"/>
      <c r="AA332" s="143"/>
    </row>
    <row r="333" spans="1:27" ht="18" customHeight="1" x14ac:dyDescent="0.2">
      <c r="A333" s="137" t="str">
        <f t="shared" si="171"/>
        <v/>
      </c>
      <c r="B333" s="138" t="str">
        <f>IF(D333=0,"",IF(D333&lt;&gt;"",Kataloge_Import!B332,""))</f>
        <v/>
      </c>
      <c r="C333" s="138" t="str">
        <f t="shared" si="169"/>
        <v/>
      </c>
      <c r="D333" s="157" t="str">
        <f>IFERROR(VLOOKUP(Kataloge_Import!A332,'Nachweis Miete_MNK'!$A$28:$AB$277,26,FALSE),"")</f>
        <v/>
      </c>
      <c r="E333" s="90"/>
      <c r="F333" s="90"/>
      <c r="G333" s="140"/>
      <c r="H333" s="140"/>
      <c r="I333" s="140"/>
      <c r="J333" s="144"/>
      <c r="K333" s="144"/>
      <c r="L333" s="139"/>
      <c r="M333" s="139"/>
      <c r="N333" s="146"/>
      <c r="O333" s="144" t="str">
        <f>IF(D333=0,"",IFERROR(VLOOKUP(Kataloge_Import!A332,'Nachweis Miete_MNK'!$A$28:$AB$277,7,FALSE),""))</f>
        <v/>
      </c>
      <c r="P333" s="139" t="str">
        <f>IF(D333=0,"",IFERROR(VLOOKUP(Kataloge_Import!A332,'Nachweis Miete_MNK'!$A$28:$AB$277,14,FALSE),""))</f>
        <v/>
      </c>
      <c r="Q333" s="148" t="str">
        <f>IF(D333=0,"",IFERROR(VLOOKUP(Kataloge_Import!A332,'Nachweis Miete_MNK'!$A$28:$AB$277,8,FALSE),""))</f>
        <v/>
      </c>
      <c r="R333" s="139" t="str">
        <f>IF(D333=0,"",IFERROR(VLOOKUP(Kataloge_Import!A332,'Nachweis Miete_MNK'!$A$28:$AB$277,27,FALSE),""))</f>
        <v/>
      </c>
      <c r="S333" s="139" t="str">
        <f>IF(D333=0,"",IFERROR(VLOOKUP(Kataloge_Import!A332,'Nachweis Miete_MNK'!$A$28:$AB$277,18,FALSE),""))</f>
        <v/>
      </c>
      <c r="T333" s="139" t="str">
        <f>IF(D333=0,"",IFERROR(VLOOKUP(Kataloge_Import!A332,'Nachweis Miete_MNK'!$A$28:$AB$277,20,FALSE),""))</f>
        <v/>
      </c>
      <c r="U333" s="157" t="str">
        <f>IF(D333=0,"",IFERROR(VLOOKUP(Kataloge_Import!A332,'Nachweis Miete_MNK'!$A$28:$AB$277,25,FALSE),""))</f>
        <v/>
      </c>
      <c r="V333" s="144" t="str">
        <f>IF(AND($B333&lt;&gt;"",HHJ=Kataloge!S$1),CONCATENATE($U333,"_","Mietneben- bzw. Betriebsausgaben"),"")</f>
        <v/>
      </c>
      <c r="W333" s="144" t="str">
        <f>IF(AND($B333&lt;&gt;"",HHJ=Kataloge!T$1),CONCATENATE($U333,"_","Mietneben- bzw. Betriebsausgaben"),"")</f>
        <v/>
      </c>
      <c r="X333" s="144" t="str">
        <f>IF(AND($B333&lt;&gt;"",HHJ=Kataloge!U$1),CONCATENATE($U333,"_","Mietneben- bzw. Betriebsausgaben"),"")</f>
        <v/>
      </c>
      <c r="Y333" s="144" t="str">
        <f>IF(AND($B333&lt;&gt;"",HHJ=Kataloge!V$1),CONCATENATE($U333,"_","Mietneben- bzw. Betriebsausgaben"),"")</f>
        <v/>
      </c>
      <c r="Z333" s="144" t="str">
        <f>IF(AND($B333&lt;&gt;"",HHJ=Kataloge!W$1),CONCATENATE($U333,"_","Mietneben- bzw. Betriebsausgaben"),"")</f>
        <v/>
      </c>
      <c r="AA333" s="144" t="str">
        <f>IF(AND($B333&lt;&gt;"",HHJ=Kataloge!X$1),CONCATENATE($U333,"_","Mietneben- bzw. Betriebsausgaben"),"")</f>
        <v/>
      </c>
    </row>
    <row r="334" spans="1:27" ht="18" customHeight="1" x14ac:dyDescent="0.2">
      <c r="A334" s="86" t="str">
        <f t="shared" si="171"/>
        <v/>
      </c>
      <c r="B334" s="87" t="str">
        <f>IF(D334=0,"",IF(D334&lt;&gt;"",Kataloge_Import!B333,""))</f>
        <v/>
      </c>
      <c r="C334" s="87" t="str">
        <f t="shared" si="169"/>
        <v/>
      </c>
      <c r="D334" s="156" t="str">
        <f>IFERROR(VLOOKUP(Kataloge_Import!A333,'Nachweis Miete_MNK'!$A$28:$AB$277,23,FALSE),"")</f>
        <v/>
      </c>
      <c r="E334" s="90"/>
      <c r="F334" s="90"/>
      <c r="G334" s="88" t="str">
        <f>IF(D334=0,"",IFERROR(VLOOKUP(Kataloge_Import!A333,'Nachweis Miete_MNK'!$A$28:$AB$277,2,FALSE),""))</f>
        <v/>
      </c>
      <c r="H334" s="88" t="str">
        <f>IF(D334=0,"",IFERROR(VLOOKUP(Kataloge_Import!A333,'Nachweis Miete_MNK'!$A$28:$AB$277,3,FALSE),""))</f>
        <v/>
      </c>
      <c r="I334" s="88" t="str">
        <f>IF(D334=0,"",IFERROR(VLOOKUP(Kataloge_Import!A333,'Nachweis Miete_MNK'!$A$28:$AB$277,4,FALSE),""))</f>
        <v/>
      </c>
      <c r="J334" s="143" t="str">
        <f>IF(D334=0,"",IFERROR(VLOOKUP(Kataloge_Import!A333,'Nachweis Miete_MNK'!$A$28:$AB$277,5,FALSE),""))</f>
        <v/>
      </c>
      <c r="K334" s="143" t="str">
        <f>IF(D334=0,"",IFERROR(VLOOKUP(Kataloge_Import!A333,'Nachweis Miete_MNK'!$A$28:$AB$277,6,FALSE),""))</f>
        <v/>
      </c>
      <c r="L334" s="89" t="str">
        <f>IF(D334=0,"",IFERROR(VLOOKUP(Kataloge_Import!A333,'Nachweis Miete_MNK'!$A$28:$AB$277,9,FALSE),""))</f>
        <v/>
      </c>
      <c r="M334" s="89" t="str">
        <f>IF(D334=0,"",IFERROR(VLOOKUP(Kataloge_Import!A333,'Nachweis Miete_MNK'!$A$28:$AB$277,28,FALSE),""))</f>
        <v/>
      </c>
      <c r="N334" s="145" t="str">
        <f t="shared" ref="N334" si="177">IF(D334=0,"",IF(D334&lt;&gt;"","unbar",""))</f>
        <v/>
      </c>
      <c r="O334" s="143"/>
      <c r="P334" s="89"/>
      <c r="Q334" s="147"/>
      <c r="R334" s="89"/>
      <c r="S334" s="89"/>
      <c r="T334" s="89"/>
      <c r="U334" s="156"/>
      <c r="V334" s="143"/>
      <c r="W334" s="143"/>
      <c r="X334" s="143"/>
      <c r="Y334" s="143"/>
      <c r="Z334" s="143"/>
      <c r="AA334" s="143"/>
    </row>
    <row r="335" spans="1:27" ht="18" customHeight="1" x14ac:dyDescent="0.2">
      <c r="A335" s="137" t="str">
        <f t="shared" si="171"/>
        <v/>
      </c>
      <c r="B335" s="138" t="str">
        <f>IF(D335=0,"",IF(D335&lt;&gt;"",Kataloge_Import!B334,""))</f>
        <v/>
      </c>
      <c r="C335" s="138" t="str">
        <f t="shared" si="169"/>
        <v/>
      </c>
      <c r="D335" s="157" t="str">
        <f>IFERROR(VLOOKUP(Kataloge_Import!A334,'Nachweis Miete_MNK'!$A$28:$AB$277,26,FALSE),"")</f>
        <v/>
      </c>
      <c r="E335" s="90"/>
      <c r="F335" s="90"/>
      <c r="G335" s="140"/>
      <c r="H335" s="140"/>
      <c r="I335" s="140"/>
      <c r="J335" s="144"/>
      <c r="K335" s="144"/>
      <c r="L335" s="139"/>
      <c r="M335" s="139"/>
      <c r="N335" s="146"/>
      <c r="O335" s="144" t="str">
        <f>IF(D335=0,"",IFERROR(VLOOKUP(Kataloge_Import!A334,'Nachweis Miete_MNK'!$A$28:$AB$277,7,FALSE),""))</f>
        <v/>
      </c>
      <c r="P335" s="139" t="str">
        <f>IF(D335=0,"",IFERROR(VLOOKUP(Kataloge_Import!A334,'Nachweis Miete_MNK'!$A$28:$AB$277,14,FALSE),""))</f>
        <v/>
      </c>
      <c r="Q335" s="148" t="str">
        <f>IF(D335=0,"",IFERROR(VLOOKUP(Kataloge_Import!A334,'Nachweis Miete_MNK'!$A$28:$AB$277,8,FALSE),""))</f>
        <v/>
      </c>
      <c r="R335" s="139" t="str">
        <f>IF(D335=0,"",IFERROR(VLOOKUP(Kataloge_Import!A334,'Nachweis Miete_MNK'!$A$28:$AB$277,27,FALSE),""))</f>
        <v/>
      </c>
      <c r="S335" s="139" t="str">
        <f>IF(D335=0,"",IFERROR(VLOOKUP(Kataloge_Import!A334,'Nachweis Miete_MNK'!$A$28:$AB$277,18,FALSE),""))</f>
        <v/>
      </c>
      <c r="T335" s="139" t="str">
        <f>IF(D335=0,"",IFERROR(VLOOKUP(Kataloge_Import!A334,'Nachweis Miete_MNK'!$A$28:$AB$277,20,FALSE),""))</f>
        <v/>
      </c>
      <c r="U335" s="157" t="str">
        <f>IF(D335=0,"",IFERROR(VLOOKUP(Kataloge_Import!A334,'Nachweis Miete_MNK'!$A$28:$AB$277,25,FALSE),""))</f>
        <v/>
      </c>
      <c r="V335" s="144" t="str">
        <f>IF(AND($B335&lt;&gt;"",HHJ=Kataloge!S$1),CONCATENATE($U335,"_","Mietneben- bzw. Betriebsausgaben"),"")</f>
        <v/>
      </c>
      <c r="W335" s="144" t="str">
        <f>IF(AND($B335&lt;&gt;"",HHJ=Kataloge!T$1),CONCATENATE($U335,"_","Mietneben- bzw. Betriebsausgaben"),"")</f>
        <v/>
      </c>
      <c r="X335" s="144" t="str">
        <f>IF(AND($B335&lt;&gt;"",HHJ=Kataloge!U$1),CONCATENATE($U335,"_","Mietneben- bzw. Betriebsausgaben"),"")</f>
        <v/>
      </c>
      <c r="Y335" s="144" t="str">
        <f>IF(AND($B335&lt;&gt;"",HHJ=Kataloge!V$1),CONCATENATE($U335,"_","Mietneben- bzw. Betriebsausgaben"),"")</f>
        <v/>
      </c>
      <c r="Z335" s="144" t="str">
        <f>IF(AND($B335&lt;&gt;"",HHJ=Kataloge!W$1),CONCATENATE($U335,"_","Mietneben- bzw. Betriebsausgaben"),"")</f>
        <v/>
      </c>
      <c r="AA335" s="144" t="str">
        <f>IF(AND($B335&lt;&gt;"",HHJ=Kataloge!X$1),CONCATENATE($U335,"_","Mietneben- bzw. Betriebsausgaben"),"")</f>
        <v/>
      </c>
    </row>
    <row r="336" spans="1:27" ht="18" customHeight="1" x14ac:dyDescent="0.2">
      <c r="A336" s="86" t="str">
        <f t="shared" si="171"/>
        <v/>
      </c>
      <c r="B336" s="87" t="str">
        <f>IF(D336=0,"",IF(D336&lt;&gt;"",Kataloge_Import!B335,""))</f>
        <v/>
      </c>
      <c r="C336" s="87" t="str">
        <f t="shared" si="169"/>
        <v/>
      </c>
      <c r="D336" s="156" t="str">
        <f>IFERROR(VLOOKUP(Kataloge_Import!A335,'Nachweis Miete_MNK'!$A$28:$AB$277,23,FALSE),"")</f>
        <v/>
      </c>
      <c r="E336" s="90"/>
      <c r="F336" s="90"/>
      <c r="G336" s="88" t="str">
        <f>IF(D336=0,"",IFERROR(VLOOKUP(Kataloge_Import!A335,'Nachweis Miete_MNK'!$A$28:$AB$277,2,FALSE),""))</f>
        <v/>
      </c>
      <c r="H336" s="88" t="str">
        <f>IF(D336=0,"",IFERROR(VLOOKUP(Kataloge_Import!A335,'Nachweis Miete_MNK'!$A$28:$AB$277,3,FALSE),""))</f>
        <v/>
      </c>
      <c r="I336" s="88" t="str">
        <f>IF(D336=0,"",IFERROR(VLOOKUP(Kataloge_Import!A335,'Nachweis Miete_MNK'!$A$28:$AB$277,4,FALSE),""))</f>
        <v/>
      </c>
      <c r="J336" s="143" t="str">
        <f>IF(D336=0,"",IFERROR(VLOOKUP(Kataloge_Import!A335,'Nachweis Miete_MNK'!$A$28:$AB$277,5,FALSE),""))</f>
        <v/>
      </c>
      <c r="K336" s="143" t="str">
        <f>IF(D336=0,"",IFERROR(VLOOKUP(Kataloge_Import!A335,'Nachweis Miete_MNK'!$A$28:$AB$277,6,FALSE),""))</f>
        <v/>
      </c>
      <c r="L336" s="89" t="str">
        <f>IF(D336=0,"",IFERROR(VLOOKUP(Kataloge_Import!A335,'Nachweis Miete_MNK'!$A$28:$AB$277,9,FALSE),""))</f>
        <v/>
      </c>
      <c r="M336" s="89" t="str">
        <f>IF(D336=0,"",IFERROR(VLOOKUP(Kataloge_Import!A335,'Nachweis Miete_MNK'!$A$28:$AB$277,28,FALSE),""))</f>
        <v/>
      </c>
      <c r="N336" s="145" t="str">
        <f t="shared" ref="N336" si="178">IF(D336=0,"",IF(D336&lt;&gt;"","unbar",""))</f>
        <v/>
      </c>
      <c r="O336" s="143"/>
      <c r="P336" s="89"/>
      <c r="Q336" s="147"/>
      <c r="R336" s="89"/>
      <c r="S336" s="89"/>
      <c r="T336" s="89"/>
      <c r="U336" s="156"/>
      <c r="V336" s="143"/>
      <c r="W336" s="143"/>
      <c r="X336" s="143"/>
      <c r="Y336" s="143"/>
      <c r="Z336" s="143"/>
      <c r="AA336" s="143"/>
    </row>
    <row r="337" spans="1:27" ht="18" customHeight="1" x14ac:dyDescent="0.2">
      <c r="A337" s="137" t="str">
        <f t="shared" si="171"/>
        <v/>
      </c>
      <c r="B337" s="138" t="str">
        <f>IF(D337=0,"",IF(D337&lt;&gt;"",Kataloge_Import!B336,""))</f>
        <v/>
      </c>
      <c r="C337" s="138" t="str">
        <f t="shared" si="169"/>
        <v/>
      </c>
      <c r="D337" s="157" t="str">
        <f>IFERROR(VLOOKUP(Kataloge_Import!A336,'Nachweis Miete_MNK'!$A$28:$AB$277,26,FALSE),"")</f>
        <v/>
      </c>
      <c r="E337" s="90"/>
      <c r="F337" s="90"/>
      <c r="G337" s="140"/>
      <c r="H337" s="140"/>
      <c r="I337" s="140"/>
      <c r="J337" s="144"/>
      <c r="K337" s="144"/>
      <c r="L337" s="139"/>
      <c r="M337" s="139"/>
      <c r="N337" s="146"/>
      <c r="O337" s="144" t="str">
        <f>IF(D337=0,"",IFERROR(VLOOKUP(Kataloge_Import!A336,'Nachweis Miete_MNK'!$A$28:$AB$277,7,FALSE),""))</f>
        <v/>
      </c>
      <c r="P337" s="139" t="str">
        <f>IF(D337=0,"",IFERROR(VLOOKUP(Kataloge_Import!A336,'Nachweis Miete_MNK'!$A$28:$AB$277,14,FALSE),""))</f>
        <v/>
      </c>
      <c r="Q337" s="148" t="str">
        <f>IF(D337=0,"",IFERROR(VLOOKUP(Kataloge_Import!A336,'Nachweis Miete_MNK'!$A$28:$AB$277,8,FALSE),""))</f>
        <v/>
      </c>
      <c r="R337" s="139" t="str">
        <f>IF(D337=0,"",IFERROR(VLOOKUP(Kataloge_Import!A336,'Nachweis Miete_MNK'!$A$28:$AB$277,27,FALSE),""))</f>
        <v/>
      </c>
      <c r="S337" s="139" t="str">
        <f>IF(D337=0,"",IFERROR(VLOOKUP(Kataloge_Import!A336,'Nachweis Miete_MNK'!$A$28:$AB$277,18,FALSE),""))</f>
        <v/>
      </c>
      <c r="T337" s="139" t="str">
        <f>IF(D337=0,"",IFERROR(VLOOKUP(Kataloge_Import!A336,'Nachweis Miete_MNK'!$A$28:$AB$277,20,FALSE),""))</f>
        <v/>
      </c>
      <c r="U337" s="157" t="str">
        <f>IF(D337=0,"",IFERROR(VLOOKUP(Kataloge_Import!A336,'Nachweis Miete_MNK'!$A$28:$AB$277,25,FALSE),""))</f>
        <v/>
      </c>
      <c r="V337" s="144" t="str">
        <f>IF(AND($B337&lt;&gt;"",HHJ=Kataloge!S$1),CONCATENATE($U337,"_","Mietneben- bzw. Betriebsausgaben"),"")</f>
        <v/>
      </c>
      <c r="W337" s="144" t="str">
        <f>IF(AND($B337&lt;&gt;"",HHJ=Kataloge!T$1),CONCATENATE($U337,"_","Mietneben- bzw. Betriebsausgaben"),"")</f>
        <v/>
      </c>
      <c r="X337" s="144" t="str">
        <f>IF(AND($B337&lt;&gt;"",HHJ=Kataloge!U$1),CONCATENATE($U337,"_","Mietneben- bzw. Betriebsausgaben"),"")</f>
        <v/>
      </c>
      <c r="Y337" s="144" t="str">
        <f>IF(AND($B337&lt;&gt;"",HHJ=Kataloge!V$1),CONCATENATE($U337,"_","Mietneben- bzw. Betriebsausgaben"),"")</f>
        <v/>
      </c>
      <c r="Z337" s="144" t="str">
        <f>IF(AND($B337&lt;&gt;"",HHJ=Kataloge!W$1),CONCATENATE($U337,"_","Mietneben- bzw. Betriebsausgaben"),"")</f>
        <v/>
      </c>
      <c r="AA337" s="144" t="str">
        <f>IF(AND($B337&lt;&gt;"",HHJ=Kataloge!X$1),CONCATENATE($U337,"_","Mietneben- bzw. Betriebsausgaben"),"")</f>
        <v/>
      </c>
    </row>
    <row r="338" spans="1:27" ht="18" customHeight="1" x14ac:dyDescent="0.2">
      <c r="A338" s="86" t="str">
        <f t="shared" si="171"/>
        <v/>
      </c>
      <c r="B338" s="87" t="str">
        <f>IF(D338=0,"",IF(D338&lt;&gt;"",Kataloge_Import!B337,""))</f>
        <v/>
      </c>
      <c r="C338" s="87" t="str">
        <f t="shared" si="169"/>
        <v/>
      </c>
      <c r="D338" s="156" t="str">
        <f>IFERROR(VLOOKUP(Kataloge_Import!A337,'Nachweis Miete_MNK'!$A$28:$AB$277,23,FALSE),"")</f>
        <v/>
      </c>
      <c r="E338" s="90"/>
      <c r="F338" s="90"/>
      <c r="G338" s="88" t="str">
        <f>IF(D338=0,"",IFERROR(VLOOKUP(Kataloge_Import!A337,'Nachweis Miete_MNK'!$A$28:$AB$277,2,FALSE),""))</f>
        <v/>
      </c>
      <c r="H338" s="88" t="str">
        <f>IF(D338=0,"",IFERROR(VLOOKUP(Kataloge_Import!A337,'Nachweis Miete_MNK'!$A$28:$AB$277,3,FALSE),""))</f>
        <v/>
      </c>
      <c r="I338" s="88" t="str">
        <f>IF(D338=0,"",IFERROR(VLOOKUP(Kataloge_Import!A337,'Nachweis Miete_MNK'!$A$28:$AB$277,4,FALSE),""))</f>
        <v/>
      </c>
      <c r="J338" s="143" t="str">
        <f>IF(D338=0,"",IFERROR(VLOOKUP(Kataloge_Import!A337,'Nachweis Miete_MNK'!$A$28:$AB$277,5,FALSE),""))</f>
        <v/>
      </c>
      <c r="K338" s="143" t="str">
        <f>IF(D338=0,"",IFERROR(VLOOKUP(Kataloge_Import!A337,'Nachweis Miete_MNK'!$A$28:$AB$277,6,FALSE),""))</f>
        <v/>
      </c>
      <c r="L338" s="89" t="str">
        <f>IF(D338=0,"",IFERROR(VLOOKUP(Kataloge_Import!A337,'Nachweis Miete_MNK'!$A$28:$AB$277,9,FALSE),""))</f>
        <v/>
      </c>
      <c r="M338" s="89" t="str">
        <f>IF(D338=0,"",IFERROR(VLOOKUP(Kataloge_Import!A337,'Nachweis Miete_MNK'!$A$28:$AB$277,28,FALSE),""))</f>
        <v/>
      </c>
      <c r="N338" s="145" t="str">
        <f t="shared" ref="N338" si="179">IF(D338=0,"",IF(D338&lt;&gt;"","unbar",""))</f>
        <v/>
      </c>
      <c r="O338" s="143"/>
      <c r="P338" s="89"/>
      <c r="Q338" s="147"/>
      <c r="R338" s="89"/>
      <c r="S338" s="89"/>
      <c r="T338" s="89"/>
      <c r="U338" s="156"/>
      <c r="V338" s="143"/>
      <c r="W338" s="143"/>
      <c r="X338" s="143"/>
      <c r="Y338" s="143"/>
      <c r="Z338" s="143"/>
      <c r="AA338" s="143"/>
    </row>
    <row r="339" spans="1:27" ht="18" customHeight="1" x14ac:dyDescent="0.2">
      <c r="A339" s="137" t="str">
        <f t="shared" si="171"/>
        <v/>
      </c>
      <c r="B339" s="138" t="str">
        <f>IF(D339=0,"",IF(D339&lt;&gt;"",Kataloge_Import!B338,""))</f>
        <v/>
      </c>
      <c r="C339" s="138" t="str">
        <f t="shared" si="169"/>
        <v/>
      </c>
      <c r="D339" s="157" t="str">
        <f>IFERROR(VLOOKUP(Kataloge_Import!A338,'Nachweis Miete_MNK'!$A$28:$AB$277,26,FALSE),"")</f>
        <v/>
      </c>
      <c r="E339" s="90"/>
      <c r="F339" s="90"/>
      <c r="G339" s="140"/>
      <c r="H339" s="140"/>
      <c r="I339" s="140"/>
      <c r="J339" s="144"/>
      <c r="K339" s="144"/>
      <c r="L339" s="139"/>
      <c r="M339" s="139"/>
      <c r="N339" s="146"/>
      <c r="O339" s="144" t="str">
        <f>IF(D339=0,"",IFERROR(VLOOKUP(Kataloge_Import!A338,'Nachweis Miete_MNK'!$A$28:$AB$277,7,FALSE),""))</f>
        <v/>
      </c>
      <c r="P339" s="139" t="str">
        <f>IF(D339=0,"",IFERROR(VLOOKUP(Kataloge_Import!A338,'Nachweis Miete_MNK'!$A$28:$AB$277,14,FALSE),""))</f>
        <v/>
      </c>
      <c r="Q339" s="148" t="str">
        <f>IF(D339=0,"",IFERROR(VLOOKUP(Kataloge_Import!A338,'Nachweis Miete_MNK'!$A$28:$AB$277,8,FALSE),""))</f>
        <v/>
      </c>
      <c r="R339" s="139" t="str">
        <f>IF(D339=0,"",IFERROR(VLOOKUP(Kataloge_Import!A338,'Nachweis Miete_MNK'!$A$28:$AB$277,27,FALSE),""))</f>
        <v/>
      </c>
      <c r="S339" s="139" t="str">
        <f>IF(D339=0,"",IFERROR(VLOOKUP(Kataloge_Import!A338,'Nachweis Miete_MNK'!$A$28:$AB$277,18,FALSE),""))</f>
        <v/>
      </c>
      <c r="T339" s="139" t="str">
        <f>IF(D339=0,"",IFERROR(VLOOKUP(Kataloge_Import!A338,'Nachweis Miete_MNK'!$A$28:$AB$277,20,FALSE),""))</f>
        <v/>
      </c>
      <c r="U339" s="157" t="str">
        <f>IF(D339=0,"",IFERROR(VLOOKUP(Kataloge_Import!A338,'Nachweis Miete_MNK'!$A$28:$AB$277,25,FALSE),""))</f>
        <v/>
      </c>
      <c r="V339" s="144" t="str">
        <f>IF(AND($B339&lt;&gt;"",HHJ=Kataloge!S$1),CONCATENATE($U339,"_","Mietneben- bzw. Betriebsausgaben"),"")</f>
        <v/>
      </c>
      <c r="W339" s="144" t="str">
        <f>IF(AND($B339&lt;&gt;"",HHJ=Kataloge!T$1),CONCATENATE($U339,"_","Mietneben- bzw. Betriebsausgaben"),"")</f>
        <v/>
      </c>
      <c r="X339" s="144" t="str">
        <f>IF(AND($B339&lt;&gt;"",HHJ=Kataloge!U$1),CONCATENATE($U339,"_","Mietneben- bzw. Betriebsausgaben"),"")</f>
        <v/>
      </c>
      <c r="Y339" s="144" t="str">
        <f>IF(AND($B339&lt;&gt;"",HHJ=Kataloge!V$1),CONCATENATE($U339,"_","Mietneben- bzw. Betriebsausgaben"),"")</f>
        <v/>
      </c>
      <c r="Z339" s="144" t="str">
        <f>IF(AND($B339&lt;&gt;"",HHJ=Kataloge!W$1),CONCATENATE($U339,"_","Mietneben- bzw. Betriebsausgaben"),"")</f>
        <v/>
      </c>
      <c r="AA339" s="144" t="str">
        <f>IF(AND($B339&lt;&gt;"",HHJ=Kataloge!X$1),CONCATENATE($U339,"_","Mietneben- bzw. Betriebsausgaben"),"")</f>
        <v/>
      </c>
    </row>
    <row r="340" spans="1:27" ht="18" customHeight="1" x14ac:dyDescent="0.2">
      <c r="A340" s="86" t="str">
        <f t="shared" si="171"/>
        <v/>
      </c>
      <c r="B340" s="87" t="str">
        <f>IF(D340=0,"",IF(D340&lt;&gt;"",Kataloge_Import!B339,""))</f>
        <v/>
      </c>
      <c r="C340" s="87" t="str">
        <f t="shared" si="169"/>
        <v/>
      </c>
      <c r="D340" s="156" t="str">
        <f>IFERROR(VLOOKUP(Kataloge_Import!A339,'Nachweis Miete_MNK'!$A$28:$AB$277,23,FALSE),"")</f>
        <v/>
      </c>
      <c r="E340" s="90"/>
      <c r="F340" s="90"/>
      <c r="G340" s="88" t="str">
        <f>IF(D340=0,"",IFERROR(VLOOKUP(Kataloge_Import!A339,'Nachweis Miete_MNK'!$A$28:$AB$277,2,FALSE),""))</f>
        <v/>
      </c>
      <c r="H340" s="88" t="str">
        <f>IF(D340=0,"",IFERROR(VLOOKUP(Kataloge_Import!A339,'Nachweis Miete_MNK'!$A$28:$AB$277,3,FALSE),""))</f>
        <v/>
      </c>
      <c r="I340" s="88" t="str">
        <f>IF(D340=0,"",IFERROR(VLOOKUP(Kataloge_Import!A339,'Nachweis Miete_MNK'!$A$28:$AB$277,4,FALSE),""))</f>
        <v/>
      </c>
      <c r="J340" s="143" t="str">
        <f>IF(D340=0,"",IFERROR(VLOOKUP(Kataloge_Import!A339,'Nachweis Miete_MNK'!$A$28:$AB$277,5,FALSE),""))</f>
        <v/>
      </c>
      <c r="K340" s="143" t="str">
        <f>IF(D340=0,"",IFERROR(VLOOKUP(Kataloge_Import!A339,'Nachweis Miete_MNK'!$A$28:$AB$277,6,FALSE),""))</f>
        <v/>
      </c>
      <c r="L340" s="89" t="str">
        <f>IF(D340=0,"",IFERROR(VLOOKUP(Kataloge_Import!A339,'Nachweis Miete_MNK'!$A$28:$AB$277,9,FALSE),""))</f>
        <v/>
      </c>
      <c r="M340" s="89" t="str">
        <f>IF(D340=0,"",IFERROR(VLOOKUP(Kataloge_Import!A339,'Nachweis Miete_MNK'!$A$28:$AB$277,28,FALSE),""))</f>
        <v/>
      </c>
      <c r="N340" s="145" t="str">
        <f t="shared" ref="N340" si="180">IF(D340=0,"",IF(D340&lt;&gt;"","unbar",""))</f>
        <v/>
      </c>
      <c r="O340" s="143"/>
      <c r="P340" s="89"/>
      <c r="Q340" s="147"/>
      <c r="R340" s="89"/>
      <c r="S340" s="89"/>
      <c r="T340" s="89"/>
      <c r="U340" s="156"/>
      <c r="V340" s="143"/>
      <c r="W340" s="143"/>
      <c r="X340" s="143"/>
      <c r="Y340" s="143"/>
      <c r="Z340" s="143"/>
      <c r="AA340" s="143"/>
    </row>
    <row r="341" spans="1:27" ht="18" customHeight="1" x14ac:dyDescent="0.2">
      <c r="A341" s="137" t="str">
        <f t="shared" si="171"/>
        <v/>
      </c>
      <c r="B341" s="138" t="str">
        <f>IF(D341=0,"",IF(D341&lt;&gt;"",Kataloge_Import!B340,""))</f>
        <v/>
      </c>
      <c r="C341" s="138" t="str">
        <f t="shared" si="169"/>
        <v/>
      </c>
      <c r="D341" s="157" t="str">
        <f>IFERROR(VLOOKUP(Kataloge_Import!A340,'Nachweis Miete_MNK'!$A$28:$AB$277,26,FALSE),"")</f>
        <v/>
      </c>
      <c r="E341" s="90"/>
      <c r="F341" s="90"/>
      <c r="G341" s="140"/>
      <c r="H341" s="140"/>
      <c r="I341" s="140"/>
      <c r="J341" s="144"/>
      <c r="K341" s="144"/>
      <c r="L341" s="139"/>
      <c r="M341" s="139"/>
      <c r="N341" s="146"/>
      <c r="O341" s="144" t="str">
        <f>IF(D341=0,"",IFERROR(VLOOKUP(Kataloge_Import!A340,'Nachweis Miete_MNK'!$A$28:$AB$277,7,FALSE),""))</f>
        <v/>
      </c>
      <c r="P341" s="139" t="str">
        <f>IF(D341=0,"",IFERROR(VLOOKUP(Kataloge_Import!A340,'Nachweis Miete_MNK'!$A$28:$AB$277,14,FALSE),""))</f>
        <v/>
      </c>
      <c r="Q341" s="148" t="str">
        <f>IF(D341=0,"",IFERROR(VLOOKUP(Kataloge_Import!A340,'Nachweis Miete_MNK'!$A$28:$AB$277,8,FALSE),""))</f>
        <v/>
      </c>
      <c r="R341" s="139" t="str">
        <f>IF(D341=0,"",IFERROR(VLOOKUP(Kataloge_Import!A340,'Nachweis Miete_MNK'!$A$28:$AB$277,27,FALSE),""))</f>
        <v/>
      </c>
      <c r="S341" s="139" t="str">
        <f>IF(D341=0,"",IFERROR(VLOOKUP(Kataloge_Import!A340,'Nachweis Miete_MNK'!$A$28:$AB$277,18,FALSE),""))</f>
        <v/>
      </c>
      <c r="T341" s="139" t="str">
        <f>IF(D341=0,"",IFERROR(VLOOKUP(Kataloge_Import!A340,'Nachweis Miete_MNK'!$A$28:$AB$277,20,FALSE),""))</f>
        <v/>
      </c>
      <c r="U341" s="157" t="str">
        <f>IF(D341=0,"",IFERROR(VLOOKUP(Kataloge_Import!A340,'Nachweis Miete_MNK'!$A$28:$AB$277,25,FALSE),""))</f>
        <v/>
      </c>
      <c r="V341" s="144" t="str">
        <f>IF(AND($B341&lt;&gt;"",HHJ=Kataloge!S$1),CONCATENATE($U341,"_","Mietneben- bzw. Betriebsausgaben"),"")</f>
        <v/>
      </c>
      <c r="W341" s="144" t="str">
        <f>IF(AND($B341&lt;&gt;"",HHJ=Kataloge!T$1),CONCATENATE($U341,"_","Mietneben- bzw. Betriebsausgaben"),"")</f>
        <v/>
      </c>
      <c r="X341" s="144" t="str">
        <f>IF(AND($B341&lt;&gt;"",HHJ=Kataloge!U$1),CONCATENATE($U341,"_","Mietneben- bzw. Betriebsausgaben"),"")</f>
        <v/>
      </c>
      <c r="Y341" s="144" t="str">
        <f>IF(AND($B341&lt;&gt;"",HHJ=Kataloge!V$1),CONCATENATE($U341,"_","Mietneben- bzw. Betriebsausgaben"),"")</f>
        <v/>
      </c>
      <c r="Z341" s="144" t="str">
        <f>IF(AND($B341&lt;&gt;"",HHJ=Kataloge!W$1),CONCATENATE($U341,"_","Mietneben- bzw. Betriebsausgaben"),"")</f>
        <v/>
      </c>
      <c r="AA341" s="144" t="str">
        <f>IF(AND($B341&lt;&gt;"",HHJ=Kataloge!X$1),CONCATENATE($U341,"_","Mietneben- bzw. Betriebsausgaben"),"")</f>
        <v/>
      </c>
    </row>
    <row r="342" spans="1:27" ht="18" customHeight="1" x14ac:dyDescent="0.2">
      <c r="A342" s="86" t="str">
        <f t="shared" si="171"/>
        <v/>
      </c>
      <c r="B342" s="87" t="str">
        <f>IF(D342=0,"",IF(D342&lt;&gt;"",Kataloge_Import!B341,""))</f>
        <v/>
      </c>
      <c r="C342" s="87" t="str">
        <f t="shared" si="169"/>
        <v/>
      </c>
      <c r="D342" s="156" t="str">
        <f>IFERROR(VLOOKUP(Kataloge_Import!A341,'Nachweis Miete_MNK'!$A$28:$AB$277,23,FALSE),"")</f>
        <v/>
      </c>
      <c r="E342" s="90"/>
      <c r="F342" s="90"/>
      <c r="G342" s="88" t="str">
        <f>IF(D342=0,"",IFERROR(VLOOKUP(Kataloge_Import!A341,'Nachweis Miete_MNK'!$A$28:$AB$277,2,FALSE),""))</f>
        <v/>
      </c>
      <c r="H342" s="88" t="str">
        <f>IF(D342=0,"",IFERROR(VLOOKUP(Kataloge_Import!A341,'Nachweis Miete_MNK'!$A$28:$AB$277,3,FALSE),""))</f>
        <v/>
      </c>
      <c r="I342" s="88" t="str">
        <f>IF(D342=0,"",IFERROR(VLOOKUP(Kataloge_Import!A341,'Nachweis Miete_MNK'!$A$28:$AB$277,4,FALSE),""))</f>
        <v/>
      </c>
      <c r="J342" s="143" t="str">
        <f>IF(D342=0,"",IFERROR(VLOOKUP(Kataloge_Import!A341,'Nachweis Miete_MNK'!$A$28:$AB$277,5,FALSE),""))</f>
        <v/>
      </c>
      <c r="K342" s="143" t="str">
        <f>IF(D342=0,"",IFERROR(VLOOKUP(Kataloge_Import!A341,'Nachweis Miete_MNK'!$A$28:$AB$277,6,FALSE),""))</f>
        <v/>
      </c>
      <c r="L342" s="89" t="str">
        <f>IF(D342=0,"",IFERROR(VLOOKUP(Kataloge_Import!A341,'Nachweis Miete_MNK'!$A$28:$AB$277,9,FALSE),""))</f>
        <v/>
      </c>
      <c r="M342" s="89" t="str">
        <f>IF(D342=0,"",IFERROR(VLOOKUP(Kataloge_Import!A341,'Nachweis Miete_MNK'!$A$28:$AB$277,28,FALSE),""))</f>
        <v/>
      </c>
      <c r="N342" s="145" t="str">
        <f t="shared" ref="N342" si="181">IF(D342=0,"",IF(D342&lt;&gt;"","unbar",""))</f>
        <v/>
      </c>
      <c r="O342" s="143"/>
      <c r="P342" s="89"/>
      <c r="Q342" s="147"/>
      <c r="R342" s="89"/>
      <c r="S342" s="89"/>
      <c r="T342" s="89"/>
      <c r="U342" s="156"/>
      <c r="V342" s="143"/>
      <c r="W342" s="143"/>
      <c r="X342" s="143"/>
      <c r="Y342" s="143"/>
      <c r="Z342" s="143"/>
      <c r="AA342" s="143"/>
    </row>
    <row r="343" spans="1:27" ht="18" customHeight="1" x14ac:dyDescent="0.2">
      <c r="A343" s="137" t="str">
        <f t="shared" si="171"/>
        <v/>
      </c>
      <c r="B343" s="138" t="str">
        <f>IF(D343=0,"",IF(D343&lt;&gt;"",Kataloge_Import!B342,""))</f>
        <v/>
      </c>
      <c r="C343" s="138" t="str">
        <f t="shared" si="169"/>
        <v/>
      </c>
      <c r="D343" s="157" t="str">
        <f>IFERROR(VLOOKUP(Kataloge_Import!A342,'Nachweis Miete_MNK'!$A$28:$AB$277,26,FALSE),"")</f>
        <v/>
      </c>
      <c r="E343" s="90"/>
      <c r="F343" s="90"/>
      <c r="G343" s="140"/>
      <c r="H343" s="140"/>
      <c r="I343" s="140"/>
      <c r="J343" s="144"/>
      <c r="K343" s="144"/>
      <c r="L343" s="139"/>
      <c r="M343" s="139"/>
      <c r="N343" s="146"/>
      <c r="O343" s="144" t="str">
        <f>IF(D343=0,"",IFERROR(VLOOKUP(Kataloge_Import!A342,'Nachweis Miete_MNK'!$A$28:$AB$277,7,FALSE),""))</f>
        <v/>
      </c>
      <c r="P343" s="139" t="str">
        <f>IF(D343=0,"",IFERROR(VLOOKUP(Kataloge_Import!A342,'Nachweis Miete_MNK'!$A$28:$AB$277,14,FALSE),""))</f>
        <v/>
      </c>
      <c r="Q343" s="148" t="str">
        <f>IF(D343=0,"",IFERROR(VLOOKUP(Kataloge_Import!A342,'Nachweis Miete_MNK'!$A$28:$AB$277,8,FALSE),""))</f>
        <v/>
      </c>
      <c r="R343" s="139" t="str">
        <f>IF(D343=0,"",IFERROR(VLOOKUP(Kataloge_Import!A342,'Nachweis Miete_MNK'!$A$28:$AB$277,27,FALSE),""))</f>
        <v/>
      </c>
      <c r="S343" s="139" t="str">
        <f>IF(D343=0,"",IFERROR(VLOOKUP(Kataloge_Import!A342,'Nachweis Miete_MNK'!$A$28:$AB$277,18,FALSE),""))</f>
        <v/>
      </c>
      <c r="T343" s="139" t="str">
        <f>IF(D343=0,"",IFERROR(VLOOKUP(Kataloge_Import!A342,'Nachweis Miete_MNK'!$A$28:$AB$277,20,FALSE),""))</f>
        <v/>
      </c>
      <c r="U343" s="157" t="str">
        <f>IF(D343=0,"",IFERROR(VLOOKUP(Kataloge_Import!A342,'Nachweis Miete_MNK'!$A$28:$AB$277,25,FALSE),""))</f>
        <v/>
      </c>
      <c r="V343" s="144" t="str">
        <f>IF(AND($B343&lt;&gt;"",HHJ=Kataloge!S$1),CONCATENATE($U343,"_","Mietneben- bzw. Betriebsausgaben"),"")</f>
        <v/>
      </c>
      <c r="W343" s="144" t="str">
        <f>IF(AND($B343&lt;&gt;"",HHJ=Kataloge!T$1),CONCATENATE($U343,"_","Mietneben- bzw. Betriebsausgaben"),"")</f>
        <v/>
      </c>
      <c r="X343" s="144" t="str">
        <f>IF(AND($B343&lt;&gt;"",HHJ=Kataloge!U$1),CONCATENATE($U343,"_","Mietneben- bzw. Betriebsausgaben"),"")</f>
        <v/>
      </c>
      <c r="Y343" s="144" t="str">
        <f>IF(AND($B343&lt;&gt;"",HHJ=Kataloge!V$1),CONCATENATE($U343,"_","Mietneben- bzw. Betriebsausgaben"),"")</f>
        <v/>
      </c>
      <c r="Z343" s="144" t="str">
        <f>IF(AND($B343&lt;&gt;"",HHJ=Kataloge!W$1),CONCATENATE($U343,"_","Mietneben- bzw. Betriebsausgaben"),"")</f>
        <v/>
      </c>
      <c r="AA343" s="144" t="str">
        <f>IF(AND($B343&lt;&gt;"",HHJ=Kataloge!X$1),CONCATENATE($U343,"_","Mietneben- bzw. Betriebsausgaben"),"")</f>
        <v/>
      </c>
    </row>
    <row r="344" spans="1:27" ht="18" customHeight="1" x14ac:dyDescent="0.2">
      <c r="A344" s="86" t="str">
        <f t="shared" si="171"/>
        <v/>
      </c>
      <c r="B344" s="87" t="str">
        <f>IF(D344=0,"",IF(D344&lt;&gt;"",Kataloge_Import!B343,""))</f>
        <v/>
      </c>
      <c r="C344" s="87" t="str">
        <f t="shared" si="169"/>
        <v/>
      </c>
      <c r="D344" s="156" t="str">
        <f>IFERROR(VLOOKUP(Kataloge_Import!A343,'Nachweis Miete_MNK'!$A$28:$AB$277,23,FALSE),"")</f>
        <v/>
      </c>
      <c r="E344" s="90"/>
      <c r="F344" s="90"/>
      <c r="G344" s="88" t="str">
        <f>IF(D344=0,"",IFERROR(VLOOKUP(Kataloge_Import!A343,'Nachweis Miete_MNK'!$A$28:$AB$277,2,FALSE),""))</f>
        <v/>
      </c>
      <c r="H344" s="88" t="str">
        <f>IF(D344=0,"",IFERROR(VLOOKUP(Kataloge_Import!A343,'Nachweis Miete_MNK'!$A$28:$AB$277,3,FALSE),""))</f>
        <v/>
      </c>
      <c r="I344" s="88" t="str">
        <f>IF(D344=0,"",IFERROR(VLOOKUP(Kataloge_Import!A343,'Nachweis Miete_MNK'!$A$28:$AB$277,4,FALSE),""))</f>
        <v/>
      </c>
      <c r="J344" s="143" t="str">
        <f>IF(D344=0,"",IFERROR(VLOOKUP(Kataloge_Import!A343,'Nachweis Miete_MNK'!$A$28:$AB$277,5,FALSE),""))</f>
        <v/>
      </c>
      <c r="K344" s="143" t="str">
        <f>IF(D344=0,"",IFERROR(VLOOKUP(Kataloge_Import!A343,'Nachweis Miete_MNK'!$A$28:$AB$277,6,FALSE),""))</f>
        <v/>
      </c>
      <c r="L344" s="89" t="str">
        <f>IF(D344=0,"",IFERROR(VLOOKUP(Kataloge_Import!A343,'Nachweis Miete_MNK'!$A$28:$AB$277,9,FALSE),""))</f>
        <v/>
      </c>
      <c r="M344" s="89" t="str">
        <f>IF(D344=0,"",IFERROR(VLOOKUP(Kataloge_Import!A343,'Nachweis Miete_MNK'!$A$28:$AB$277,28,FALSE),""))</f>
        <v/>
      </c>
      <c r="N344" s="145" t="str">
        <f t="shared" ref="N344" si="182">IF(D344=0,"",IF(D344&lt;&gt;"","unbar",""))</f>
        <v/>
      </c>
      <c r="O344" s="143"/>
      <c r="P344" s="89"/>
      <c r="Q344" s="147"/>
      <c r="R344" s="89"/>
      <c r="S344" s="89"/>
      <c r="T344" s="89"/>
      <c r="U344" s="156"/>
      <c r="V344" s="143"/>
      <c r="W344" s="143"/>
      <c r="X344" s="143"/>
      <c r="Y344" s="143"/>
      <c r="Z344" s="143"/>
      <c r="AA344" s="143"/>
    </row>
    <row r="345" spans="1:27" ht="18" customHeight="1" x14ac:dyDescent="0.2">
      <c r="A345" s="137" t="str">
        <f t="shared" si="171"/>
        <v/>
      </c>
      <c r="B345" s="138" t="str">
        <f>IF(D345=0,"",IF(D345&lt;&gt;"",Kataloge_Import!B344,""))</f>
        <v/>
      </c>
      <c r="C345" s="138" t="str">
        <f t="shared" si="169"/>
        <v/>
      </c>
      <c r="D345" s="157" t="str">
        <f>IFERROR(VLOOKUP(Kataloge_Import!A344,'Nachweis Miete_MNK'!$A$28:$AB$277,26,FALSE),"")</f>
        <v/>
      </c>
      <c r="E345" s="90"/>
      <c r="F345" s="90"/>
      <c r="G345" s="140"/>
      <c r="H345" s="140"/>
      <c r="I345" s="140"/>
      <c r="J345" s="144"/>
      <c r="K345" s="144"/>
      <c r="L345" s="139"/>
      <c r="M345" s="139"/>
      <c r="N345" s="146"/>
      <c r="O345" s="144" t="str">
        <f>IF(D345=0,"",IFERROR(VLOOKUP(Kataloge_Import!A344,'Nachweis Miete_MNK'!$A$28:$AB$277,7,FALSE),""))</f>
        <v/>
      </c>
      <c r="P345" s="139" t="str">
        <f>IF(D345=0,"",IFERROR(VLOOKUP(Kataloge_Import!A344,'Nachweis Miete_MNK'!$A$28:$AB$277,14,FALSE),""))</f>
        <v/>
      </c>
      <c r="Q345" s="148" t="str">
        <f>IF(D345=0,"",IFERROR(VLOOKUP(Kataloge_Import!A344,'Nachweis Miete_MNK'!$A$28:$AB$277,8,FALSE),""))</f>
        <v/>
      </c>
      <c r="R345" s="139" t="str">
        <f>IF(D345=0,"",IFERROR(VLOOKUP(Kataloge_Import!A344,'Nachweis Miete_MNK'!$A$28:$AB$277,27,FALSE),""))</f>
        <v/>
      </c>
      <c r="S345" s="139" t="str">
        <f>IF(D345=0,"",IFERROR(VLOOKUP(Kataloge_Import!A344,'Nachweis Miete_MNK'!$A$28:$AB$277,18,FALSE),""))</f>
        <v/>
      </c>
      <c r="T345" s="139" t="str">
        <f>IF(D345=0,"",IFERROR(VLOOKUP(Kataloge_Import!A344,'Nachweis Miete_MNK'!$A$28:$AB$277,20,FALSE),""))</f>
        <v/>
      </c>
      <c r="U345" s="157" t="str">
        <f>IF(D345=0,"",IFERROR(VLOOKUP(Kataloge_Import!A344,'Nachweis Miete_MNK'!$A$28:$AB$277,25,FALSE),""))</f>
        <v/>
      </c>
      <c r="V345" s="144" t="str">
        <f>IF(AND($B345&lt;&gt;"",HHJ=Kataloge!S$1),CONCATENATE($U345,"_","Mietneben- bzw. Betriebsausgaben"),"")</f>
        <v/>
      </c>
      <c r="W345" s="144" t="str">
        <f>IF(AND($B345&lt;&gt;"",HHJ=Kataloge!T$1),CONCATENATE($U345,"_","Mietneben- bzw. Betriebsausgaben"),"")</f>
        <v/>
      </c>
      <c r="X345" s="144" t="str">
        <f>IF(AND($B345&lt;&gt;"",HHJ=Kataloge!U$1),CONCATENATE($U345,"_","Mietneben- bzw. Betriebsausgaben"),"")</f>
        <v/>
      </c>
      <c r="Y345" s="144" t="str">
        <f>IF(AND($B345&lt;&gt;"",HHJ=Kataloge!V$1),CONCATENATE($U345,"_","Mietneben- bzw. Betriebsausgaben"),"")</f>
        <v/>
      </c>
      <c r="Z345" s="144" t="str">
        <f>IF(AND($B345&lt;&gt;"",HHJ=Kataloge!W$1),CONCATENATE($U345,"_","Mietneben- bzw. Betriebsausgaben"),"")</f>
        <v/>
      </c>
      <c r="AA345" s="144" t="str">
        <f>IF(AND($B345&lt;&gt;"",HHJ=Kataloge!X$1),CONCATENATE($U345,"_","Mietneben- bzw. Betriebsausgaben"),"")</f>
        <v/>
      </c>
    </row>
    <row r="346" spans="1:27" ht="18" customHeight="1" x14ac:dyDescent="0.2">
      <c r="A346" s="86" t="str">
        <f t="shared" si="171"/>
        <v/>
      </c>
      <c r="B346" s="87" t="str">
        <f>IF(D346=0,"",IF(D346&lt;&gt;"",Kataloge_Import!B345,""))</f>
        <v/>
      </c>
      <c r="C346" s="87" t="str">
        <f t="shared" si="169"/>
        <v/>
      </c>
      <c r="D346" s="156" t="str">
        <f>IFERROR(VLOOKUP(Kataloge_Import!A345,'Nachweis Miete_MNK'!$A$28:$AB$277,23,FALSE),"")</f>
        <v/>
      </c>
      <c r="E346" s="90"/>
      <c r="F346" s="90"/>
      <c r="G346" s="88" t="str">
        <f>IF(D346=0,"",IFERROR(VLOOKUP(Kataloge_Import!A345,'Nachweis Miete_MNK'!$A$28:$AB$277,2,FALSE),""))</f>
        <v/>
      </c>
      <c r="H346" s="88" t="str">
        <f>IF(D346=0,"",IFERROR(VLOOKUP(Kataloge_Import!A345,'Nachweis Miete_MNK'!$A$28:$AB$277,3,FALSE),""))</f>
        <v/>
      </c>
      <c r="I346" s="88" t="str">
        <f>IF(D346=0,"",IFERROR(VLOOKUP(Kataloge_Import!A345,'Nachweis Miete_MNK'!$A$28:$AB$277,4,FALSE),""))</f>
        <v/>
      </c>
      <c r="J346" s="143" t="str">
        <f>IF(D346=0,"",IFERROR(VLOOKUP(Kataloge_Import!A345,'Nachweis Miete_MNK'!$A$28:$AB$277,5,FALSE),""))</f>
        <v/>
      </c>
      <c r="K346" s="143" t="str">
        <f>IF(D346=0,"",IFERROR(VLOOKUP(Kataloge_Import!A345,'Nachweis Miete_MNK'!$A$28:$AB$277,6,FALSE),""))</f>
        <v/>
      </c>
      <c r="L346" s="89" t="str">
        <f>IF(D346=0,"",IFERROR(VLOOKUP(Kataloge_Import!A345,'Nachweis Miete_MNK'!$A$28:$AB$277,9,FALSE),""))</f>
        <v/>
      </c>
      <c r="M346" s="89" t="str">
        <f>IF(D346=0,"",IFERROR(VLOOKUP(Kataloge_Import!A345,'Nachweis Miete_MNK'!$A$28:$AB$277,28,FALSE),""))</f>
        <v/>
      </c>
      <c r="N346" s="145" t="str">
        <f t="shared" ref="N346" si="183">IF(D346=0,"",IF(D346&lt;&gt;"","unbar",""))</f>
        <v/>
      </c>
      <c r="O346" s="143"/>
      <c r="P346" s="89"/>
      <c r="Q346" s="147"/>
      <c r="R346" s="89"/>
      <c r="S346" s="89"/>
      <c r="T346" s="89"/>
      <c r="U346" s="156"/>
      <c r="V346" s="143"/>
      <c r="W346" s="143"/>
      <c r="X346" s="143"/>
      <c r="Y346" s="143"/>
      <c r="Z346" s="143"/>
      <c r="AA346" s="143"/>
    </row>
    <row r="347" spans="1:27" ht="18" customHeight="1" x14ac:dyDescent="0.2">
      <c r="A347" s="137" t="str">
        <f t="shared" si="171"/>
        <v/>
      </c>
      <c r="B347" s="138" t="str">
        <f>IF(D347=0,"",IF(D347&lt;&gt;"",Kataloge_Import!B346,""))</f>
        <v/>
      </c>
      <c r="C347" s="138" t="str">
        <f t="shared" si="169"/>
        <v/>
      </c>
      <c r="D347" s="157" t="str">
        <f>IFERROR(VLOOKUP(Kataloge_Import!A346,'Nachweis Miete_MNK'!$A$28:$AB$277,26,FALSE),"")</f>
        <v/>
      </c>
      <c r="E347" s="90"/>
      <c r="F347" s="90"/>
      <c r="G347" s="140"/>
      <c r="H347" s="140"/>
      <c r="I347" s="140"/>
      <c r="J347" s="144"/>
      <c r="K347" s="144"/>
      <c r="L347" s="139"/>
      <c r="M347" s="139"/>
      <c r="N347" s="146"/>
      <c r="O347" s="144" t="str">
        <f>IF(D347=0,"",IFERROR(VLOOKUP(Kataloge_Import!A346,'Nachweis Miete_MNK'!$A$28:$AB$277,7,FALSE),""))</f>
        <v/>
      </c>
      <c r="P347" s="139" t="str">
        <f>IF(D347=0,"",IFERROR(VLOOKUP(Kataloge_Import!A346,'Nachweis Miete_MNK'!$A$28:$AB$277,14,FALSE),""))</f>
        <v/>
      </c>
      <c r="Q347" s="148" t="str">
        <f>IF(D347=0,"",IFERROR(VLOOKUP(Kataloge_Import!A346,'Nachweis Miete_MNK'!$A$28:$AB$277,8,FALSE),""))</f>
        <v/>
      </c>
      <c r="R347" s="139" t="str">
        <f>IF(D347=0,"",IFERROR(VLOOKUP(Kataloge_Import!A346,'Nachweis Miete_MNK'!$A$28:$AB$277,27,FALSE),""))</f>
        <v/>
      </c>
      <c r="S347" s="139" t="str">
        <f>IF(D347=0,"",IFERROR(VLOOKUP(Kataloge_Import!A346,'Nachweis Miete_MNK'!$A$28:$AB$277,18,FALSE),""))</f>
        <v/>
      </c>
      <c r="T347" s="139" t="str">
        <f>IF(D347=0,"",IFERROR(VLOOKUP(Kataloge_Import!A346,'Nachweis Miete_MNK'!$A$28:$AB$277,20,FALSE),""))</f>
        <v/>
      </c>
      <c r="U347" s="157" t="str">
        <f>IF(D347=0,"",IFERROR(VLOOKUP(Kataloge_Import!A346,'Nachweis Miete_MNK'!$A$28:$AB$277,25,FALSE),""))</f>
        <v/>
      </c>
      <c r="V347" s="144" t="str">
        <f>IF(AND($B347&lt;&gt;"",HHJ=Kataloge!S$1),CONCATENATE($U347,"_","Mietneben- bzw. Betriebsausgaben"),"")</f>
        <v/>
      </c>
      <c r="W347" s="144" t="str">
        <f>IF(AND($B347&lt;&gt;"",HHJ=Kataloge!T$1),CONCATENATE($U347,"_","Mietneben- bzw. Betriebsausgaben"),"")</f>
        <v/>
      </c>
      <c r="X347" s="144" t="str">
        <f>IF(AND($B347&lt;&gt;"",HHJ=Kataloge!U$1),CONCATENATE($U347,"_","Mietneben- bzw. Betriebsausgaben"),"")</f>
        <v/>
      </c>
      <c r="Y347" s="144" t="str">
        <f>IF(AND($B347&lt;&gt;"",HHJ=Kataloge!V$1),CONCATENATE($U347,"_","Mietneben- bzw. Betriebsausgaben"),"")</f>
        <v/>
      </c>
      <c r="Z347" s="144" t="str">
        <f>IF(AND($B347&lt;&gt;"",HHJ=Kataloge!W$1),CONCATENATE($U347,"_","Mietneben- bzw. Betriebsausgaben"),"")</f>
        <v/>
      </c>
      <c r="AA347" s="144" t="str">
        <f>IF(AND($B347&lt;&gt;"",HHJ=Kataloge!X$1),CONCATENATE($U347,"_","Mietneben- bzw. Betriebsausgaben"),"")</f>
        <v/>
      </c>
    </row>
    <row r="348" spans="1:27" ht="18" customHeight="1" x14ac:dyDescent="0.2">
      <c r="A348" s="86" t="str">
        <f t="shared" si="171"/>
        <v/>
      </c>
      <c r="B348" s="87" t="str">
        <f>IF(D348=0,"",IF(D348&lt;&gt;"",Kataloge_Import!B347,""))</f>
        <v/>
      </c>
      <c r="C348" s="87" t="str">
        <f t="shared" si="169"/>
        <v/>
      </c>
      <c r="D348" s="156" t="str">
        <f>IFERROR(VLOOKUP(Kataloge_Import!A347,'Nachweis Miete_MNK'!$A$28:$AB$277,23,FALSE),"")</f>
        <v/>
      </c>
      <c r="E348" s="90"/>
      <c r="F348" s="90"/>
      <c r="G348" s="88" t="str">
        <f>IF(D348=0,"",IFERROR(VLOOKUP(Kataloge_Import!A347,'Nachweis Miete_MNK'!$A$28:$AB$277,2,FALSE),""))</f>
        <v/>
      </c>
      <c r="H348" s="88" t="str">
        <f>IF(D348=0,"",IFERROR(VLOOKUP(Kataloge_Import!A347,'Nachweis Miete_MNK'!$A$28:$AB$277,3,FALSE),""))</f>
        <v/>
      </c>
      <c r="I348" s="88" t="str">
        <f>IF(D348=0,"",IFERROR(VLOOKUP(Kataloge_Import!A347,'Nachweis Miete_MNK'!$A$28:$AB$277,4,FALSE),""))</f>
        <v/>
      </c>
      <c r="J348" s="143" t="str">
        <f>IF(D348=0,"",IFERROR(VLOOKUP(Kataloge_Import!A347,'Nachweis Miete_MNK'!$A$28:$AB$277,5,FALSE),""))</f>
        <v/>
      </c>
      <c r="K348" s="143" t="str">
        <f>IF(D348=0,"",IFERROR(VLOOKUP(Kataloge_Import!A347,'Nachweis Miete_MNK'!$A$28:$AB$277,6,FALSE),""))</f>
        <v/>
      </c>
      <c r="L348" s="89" t="str">
        <f>IF(D348=0,"",IFERROR(VLOOKUP(Kataloge_Import!A347,'Nachweis Miete_MNK'!$A$28:$AB$277,9,FALSE),""))</f>
        <v/>
      </c>
      <c r="M348" s="89" t="str">
        <f>IF(D348=0,"",IFERROR(VLOOKUP(Kataloge_Import!A347,'Nachweis Miete_MNK'!$A$28:$AB$277,28,FALSE),""))</f>
        <v/>
      </c>
      <c r="N348" s="145" t="str">
        <f t="shared" ref="N348" si="184">IF(D348=0,"",IF(D348&lt;&gt;"","unbar",""))</f>
        <v/>
      </c>
      <c r="O348" s="143"/>
      <c r="P348" s="89"/>
      <c r="Q348" s="147"/>
      <c r="R348" s="89"/>
      <c r="S348" s="89"/>
      <c r="T348" s="89"/>
      <c r="U348" s="156"/>
      <c r="V348" s="143"/>
      <c r="W348" s="143"/>
      <c r="X348" s="143"/>
      <c r="Y348" s="143"/>
      <c r="Z348" s="143"/>
      <c r="AA348" s="143"/>
    </row>
    <row r="349" spans="1:27" ht="18" customHeight="1" x14ac:dyDescent="0.2">
      <c r="A349" s="137" t="str">
        <f t="shared" si="171"/>
        <v/>
      </c>
      <c r="B349" s="138" t="str">
        <f>IF(D349=0,"",IF(D349&lt;&gt;"",Kataloge_Import!B348,""))</f>
        <v/>
      </c>
      <c r="C349" s="138" t="str">
        <f t="shared" si="169"/>
        <v/>
      </c>
      <c r="D349" s="157" t="str">
        <f>IFERROR(VLOOKUP(Kataloge_Import!A348,'Nachweis Miete_MNK'!$A$28:$AB$277,26,FALSE),"")</f>
        <v/>
      </c>
      <c r="E349" s="90"/>
      <c r="F349" s="90"/>
      <c r="G349" s="140"/>
      <c r="H349" s="140"/>
      <c r="I349" s="140"/>
      <c r="J349" s="144"/>
      <c r="K349" s="144"/>
      <c r="L349" s="139"/>
      <c r="M349" s="139"/>
      <c r="N349" s="146"/>
      <c r="O349" s="144" t="str">
        <f>IF(D349=0,"",IFERROR(VLOOKUP(Kataloge_Import!A348,'Nachweis Miete_MNK'!$A$28:$AB$277,7,FALSE),""))</f>
        <v/>
      </c>
      <c r="P349" s="139" t="str">
        <f>IF(D349=0,"",IFERROR(VLOOKUP(Kataloge_Import!A348,'Nachweis Miete_MNK'!$A$28:$AB$277,14,FALSE),""))</f>
        <v/>
      </c>
      <c r="Q349" s="148" t="str">
        <f>IF(D349=0,"",IFERROR(VLOOKUP(Kataloge_Import!A348,'Nachweis Miete_MNK'!$A$28:$AB$277,8,FALSE),""))</f>
        <v/>
      </c>
      <c r="R349" s="139" t="str">
        <f>IF(D349=0,"",IFERROR(VLOOKUP(Kataloge_Import!A348,'Nachweis Miete_MNK'!$A$28:$AB$277,27,FALSE),""))</f>
        <v/>
      </c>
      <c r="S349" s="139" t="str">
        <f>IF(D349=0,"",IFERROR(VLOOKUP(Kataloge_Import!A348,'Nachweis Miete_MNK'!$A$28:$AB$277,18,FALSE),""))</f>
        <v/>
      </c>
      <c r="T349" s="139" t="str">
        <f>IF(D349=0,"",IFERROR(VLOOKUP(Kataloge_Import!A348,'Nachweis Miete_MNK'!$A$28:$AB$277,20,FALSE),""))</f>
        <v/>
      </c>
      <c r="U349" s="157" t="str">
        <f>IF(D349=0,"",IFERROR(VLOOKUP(Kataloge_Import!A348,'Nachweis Miete_MNK'!$A$28:$AB$277,25,FALSE),""))</f>
        <v/>
      </c>
      <c r="V349" s="144" t="str">
        <f>IF(AND($B349&lt;&gt;"",HHJ=Kataloge!S$1),CONCATENATE($U349,"_","Mietneben- bzw. Betriebsausgaben"),"")</f>
        <v/>
      </c>
      <c r="W349" s="144" t="str">
        <f>IF(AND($B349&lt;&gt;"",HHJ=Kataloge!T$1),CONCATENATE($U349,"_","Mietneben- bzw. Betriebsausgaben"),"")</f>
        <v/>
      </c>
      <c r="X349" s="144" t="str">
        <f>IF(AND($B349&lt;&gt;"",HHJ=Kataloge!U$1),CONCATENATE($U349,"_","Mietneben- bzw. Betriebsausgaben"),"")</f>
        <v/>
      </c>
      <c r="Y349" s="144" t="str">
        <f>IF(AND($B349&lt;&gt;"",HHJ=Kataloge!V$1),CONCATENATE($U349,"_","Mietneben- bzw. Betriebsausgaben"),"")</f>
        <v/>
      </c>
      <c r="Z349" s="144" t="str">
        <f>IF(AND($B349&lt;&gt;"",HHJ=Kataloge!W$1),CONCATENATE($U349,"_","Mietneben- bzw. Betriebsausgaben"),"")</f>
        <v/>
      </c>
      <c r="AA349" s="144" t="str">
        <f>IF(AND($B349&lt;&gt;"",HHJ=Kataloge!X$1),CONCATENATE($U349,"_","Mietneben- bzw. Betriebsausgaben"),"")</f>
        <v/>
      </c>
    </row>
    <row r="350" spans="1:27" ht="18" customHeight="1" x14ac:dyDescent="0.2">
      <c r="A350" s="86" t="str">
        <f t="shared" si="171"/>
        <v/>
      </c>
      <c r="B350" s="87" t="str">
        <f>IF(D350=0,"",IF(D350&lt;&gt;"",Kataloge_Import!B349,""))</f>
        <v/>
      </c>
      <c r="C350" s="87" t="str">
        <f t="shared" si="169"/>
        <v/>
      </c>
      <c r="D350" s="156" t="str">
        <f>IFERROR(VLOOKUP(Kataloge_Import!A349,'Nachweis Miete_MNK'!$A$28:$AB$277,23,FALSE),"")</f>
        <v/>
      </c>
      <c r="E350" s="90"/>
      <c r="F350" s="90"/>
      <c r="G350" s="88" t="str">
        <f>IF(D350=0,"",IFERROR(VLOOKUP(Kataloge_Import!A349,'Nachweis Miete_MNK'!$A$28:$AB$277,2,FALSE),""))</f>
        <v/>
      </c>
      <c r="H350" s="88" t="str">
        <f>IF(D350=0,"",IFERROR(VLOOKUP(Kataloge_Import!A349,'Nachweis Miete_MNK'!$A$28:$AB$277,3,FALSE),""))</f>
        <v/>
      </c>
      <c r="I350" s="88" t="str">
        <f>IF(D350=0,"",IFERROR(VLOOKUP(Kataloge_Import!A349,'Nachweis Miete_MNK'!$A$28:$AB$277,4,FALSE),""))</f>
        <v/>
      </c>
      <c r="J350" s="143" t="str">
        <f>IF(D350=0,"",IFERROR(VLOOKUP(Kataloge_Import!A349,'Nachweis Miete_MNK'!$A$28:$AB$277,5,FALSE),""))</f>
        <v/>
      </c>
      <c r="K350" s="143" t="str">
        <f>IF(D350=0,"",IFERROR(VLOOKUP(Kataloge_Import!A349,'Nachweis Miete_MNK'!$A$28:$AB$277,6,FALSE),""))</f>
        <v/>
      </c>
      <c r="L350" s="89" t="str">
        <f>IF(D350=0,"",IFERROR(VLOOKUP(Kataloge_Import!A349,'Nachweis Miete_MNK'!$A$28:$AB$277,9,FALSE),""))</f>
        <v/>
      </c>
      <c r="M350" s="89" t="str">
        <f>IF(D350=0,"",IFERROR(VLOOKUP(Kataloge_Import!A349,'Nachweis Miete_MNK'!$A$28:$AB$277,28,FALSE),""))</f>
        <v/>
      </c>
      <c r="N350" s="145" t="str">
        <f t="shared" ref="N350" si="185">IF(D350=0,"",IF(D350&lt;&gt;"","unbar",""))</f>
        <v/>
      </c>
      <c r="O350" s="143"/>
      <c r="P350" s="89"/>
      <c r="Q350" s="147"/>
      <c r="R350" s="89"/>
      <c r="S350" s="89"/>
      <c r="T350" s="89"/>
      <c r="U350" s="156"/>
      <c r="V350" s="143"/>
      <c r="W350" s="143"/>
      <c r="X350" s="143"/>
      <c r="Y350" s="143"/>
      <c r="Z350" s="143"/>
      <c r="AA350" s="143"/>
    </row>
    <row r="351" spans="1:27" ht="18" customHeight="1" x14ac:dyDescent="0.2">
      <c r="A351" s="137" t="str">
        <f t="shared" si="171"/>
        <v/>
      </c>
      <c r="B351" s="138" t="str">
        <f>IF(D351=0,"",IF(D351&lt;&gt;"",Kataloge_Import!B350,""))</f>
        <v/>
      </c>
      <c r="C351" s="138" t="str">
        <f t="shared" si="169"/>
        <v/>
      </c>
      <c r="D351" s="157" t="str">
        <f>IFERROR(VLOOKUP(Kataloge_Import!A350,'Nachweis Miete_MNK'!$A$28:$AB$277,26,FALSE),"")</f>
        <v/>
      </c>
      <c r="E351" s="90"/>
      <c r="F351" s="90"/>
      <c r="G351" s="140"/>
      <c r="H351" s="140"/>
      <c r="I351" s="140"/>
      <c r="J351" s="144"/>
      <c r="K351" s="144"/>
      <c r="L351" s="139"/>
      <c r="M351" s="139"/>
      <c r="N351" s="146"/>
      <c r="O351" s="144" t="str">
        <f>IF(D351=0,"",IFERROR(VLOOKUP(Kataloge_Import!A350,'Nachweis Miete_MNK'!$A$28:$AB$277,7,FALSE),""))</f>
        <v/>
      </c>
      <c r="P351" s="139" t="str">
        <f>IF(D351=0,"",IFERROR(VLOOKUP(Kataloge_Import!A350,'Nachweis Miete_MNK'!$A$28:$AB$277,14,FALSE),""))</f>
        <v/>
      </c>
      <c r="Q351" s="148" t="str">
        <f>IF(D351=0,"",IFERROR(VLOOKUP(Kataloge_Import!A350,'Nachweis Miete_MNK'!$A$28:$AB$277,8,FALSE),""))</f>
        <v/>
      </c>
      <c r="R351" s="139" t="str">
        <f>IF(D351=0,"",IFERROR(VLOOKUP(Kataloge_Import!A350,'Nachweis Miete_MNK'!$A$28:$AB$277,27,FALSE),""))</f>
        <v/>
      </c>
      <c r="S351" s="139" t="str">
        <f>IF(D351=0,"",IFERROR(VLOOKUP(Kataloge_Import!A350,'Nachweis Miete_MNK'!$A$28:$AB$277,18,FALSE),""))</f>
        <v/>
      </c>
      <c r="T351" s="139" t="str">
        <f>IF(D351=0,"",IFERROR(VLOOKUP(Kataloge_Import!A350,'Nachweis Miete_MNK'!$A$28:$AB$277,20,FALSE),""))</f>
        <v/>
      </c>
      <c r="U351" s="157" t="str">
        <f>IF(D351=0,"",IFERROR(VLOOKUP(Kataloge_Import!A350,'Nachweis Miete_MNK'!$A$28:$AB$277,25,FALSE),""))</f>
        <v/>
      </c>
      <c r="V351" s="144" t="str">
        <f>IF(AND($B351&lt;&gt;"",HHJ=Kataloge!S$1),CONCATENATE($U351,"_","Mietneben- bzw. Betriebsausgaben"),"")</f>
        <v/>
      </c>
      <c r="W351" s="144" t="str">
        <f>IF(AND($B351&lt;&gt;"",HHJ=Kataloge!T$1),CONCATENATE($U351,"_","Mietneben- bzw. Betriebsausgaben"),"")</f>
        <v/>
      </c>
      <c r="X351" s="144" t="str">
        <f>IF(AND($B351&lt;&gt;"",HHJ=Kataloge!U$1),CONCATENATE($U351,"_","Mietneben- bzw. Betriebsausgaben"),"")</f>
        <v/>
      </c>
      <c r="Y351" s="144" t="str">
        <f>IF(AND($B351&lt;&gt;"",HHJ=Kataloge!V$1),CONCATENATE($U351,"_","Mietneben- bzw. Betriebsausgaben"),"")</f>
        <v/>
      </c>
      <c r="Z351" s="144" t="str">
        <f>IF(AND($B351&lt;&gt;"",HHJ=Kataloge!W$1),CONCATENATE($U351,"_","Mietneben- bzw. Betriebsausgaben"),"")</f>
        <v/>
      </c>
      <c r="AA351" s="144" t="str">
        <f>IF(AND($B351&lt;&gt;"",HHJ=Kataloge!X$1),CONCATENATE($U351,"_","Mietneben- bzw. Betriebsausgaben"),"")</f>
        <v/>
      </c>
    </row>
    <row r="352" spans="1:27" ht="18" customHeight="1" x14ac:dyDescent="0.2">
      <c r="A352" s="86" t="str">
        <f t="shared" si="171"/>
        <v/>
      </c>
      <c r="B352" s="87" t="str">
        <f>IF(D352=0,"",IF(D352&lt;&gt;"",Kataloge_Import!B351,""))</f>
        <v/>
      </c>
      <c r="C352" s="87" t="str">
        <f t="shared" si="169"/>
        <v/>
      </c>
      <c r="D352" s="156" t="str">
        <f>IFERROR(VLOOKUP(Kataloge_Import!A351,'Nachweis Miete_MNK'!$A$28:$AB$277,23,FALSE),"")</f>
        <v/>
      </c>
      <c r="E352" s="90"/>
      <c r="F352" s="90"/>
      <c r="G352" s="88" t="str">
        <f>IF(D352=0,"",IFERROR(VLOOKUP(Kataloge_Import!A351,'Nachweis Miete_MNK'!$A$28:$AB$277,2,FALSE),""))</f>
        <v/>
      </c>
      <c r="H352" s="88" t="str">
        <f>IF(D352=0,"",IFERROR(VLOOKUP(Kataloge_Import!A351,'Nachweis Miete_MNK'!$A$28:$AB$277,3,FALSE),""))</f>
        <v/>
      </c>
      <c r="I352" s="88" t="str">
        <f>IF(D352=0,"",IFERROR(VLOOKUP(Kataloge_Import!A351,'Nachweis Miete_MNK'!$A$28:$AB$277,4,FALSE),""))</f>
        <v/>
      </c>
      <c r="J352" s="143" t="str">
        <f>IF(D352=0,"",IFERROR(VLOOKUP(Kataloge_Import!A351,'Nachweis Miete_MNK'!$A$28:$AB$277,5,FALSE),""))</f>
        <v/>
      </c>
      <c r="K352" s="143" t="str">
        <f>IF(D352=0,"",IFERROR(VLOOKUP(Kataloge_Import!A351,'Nachweis Miete_MNK'!$A$28:$AB$277,6,FALSE),""))</f>
        <v/>
      </c>
      <c r="L352" s="89" t="str">
        <f>IF(D352=0,"",IFERROR(VLOOKUP(Kataloge_Import!A351,'Nachweis Miete_MNK'!$A$28:$AB$277,9,FALSE),""))</f>
        <v/>
      </c>
      <c r="M352" s="89" t="str">
        <f>IF(D352=0,"",IFERROR(VLOOKUP(Kataloge_Import!A351,'Nachweis Miete_MNK'!$A$28:$AB$277,28,FALSE),""))</f>
        <v/>
      </c>
      <c r="N352" s="145" t="str">
        <f t="shared" ref="N352" si="186">IF(D352=0,"",IF(D352&lt;&gt;"","unbar",""))</f>
        <v/>
      </c>
      <c r="O352" s="143"/>
      <c r="P352" s="89"/>
      <c r="Q352" s="147"/>
      <c r="R352" s="89"/>
      <c r="S352" s="89"/>
      <c r="T352" s="89"/>
      <c r="U352" s="156"/>
      <c r="V352" s="143"/>
      <c r="W352" s="143"/>
      <c r="X352" s="143"/>
      <c r="Y352" s="143"/>
      <c r="Z352" s="143"/>
      <c r="AA352" s="143"/>
    </row>
    <row r="353" spans="1:27" ht="18" customHeight="1" x14ac:dyDescent="0.2">
      <c r="A353" s="137" t="str">
        <f t="shared" si="171"/>
        <v/>
      </c>
      <c r="B353" s="138" t="str">
        <f>IF(D353=0,"",IF(D353&lt;&gt;"",Kataloge_Import!B352,""))</f>
        <v/>
      </c>
      <c r="C353" s="138" t="str">
        <f t="shared" si="169"/>
        <v/>
      </c>
      <c r="D353" s="157" t="str">
        <f>IFERROR(VLOOKUP(Kataloge_Import!A352,'Nachweis Miete_MNK'!$A$28:$AB$277,26,FALSE),"")</f>
        <v/>
      </c>
      <c r="E353" s="90"/>
      <c r="F353" s="90"/>
      <c r="G353" s="140"/>
      <c r="H353" s="140"/>
      <c r="I353" s="140"/>
      <c r="J353" s="144"/>
      <c r="K353" s="144"/>
      <c r="L353" s="139"/>
      <c r="M353" s="139"/>
      <c r="N353" s="146"/>
      <c r="O353" s="144" t="str">
        <f>IF(D353=0,"",IFERROR(VLOOKUP(Kataloge_Import!A352,'Nachweis Miete_MNK'!$A$28:$AB$277,7,FALSE),""))</f>
        <v/>
      </c>
      <c r="P353" s="139" t="str">
        <f>IF(D353=0,"",IFERROR(VLOOKUP(Kataloge_Import!A352,'Nachweis Miete_MNK'!$A$28:$AB$277,14,FALSE),""))</f>
        <v/>
      </c>
      <c r="Q353" s="148" t="str">
        <f>IF(D353=0,"",IFERROR(VLOOKUP(Kataloge_Import!A352,'Nachweis Miete_MNK'!$A$28:$AB$277,8,FALSE),""))</f>
        <v/>
      </c>
      <c r="R353" s="139" t="str">
        <f>IF(D353=0,"",IFERROR(VLOOKUP(Kataloge_Import!A352,'Nachweis Miete_MNK'!$A$28:$AB$277,27,FALSE),""))</f>
        <v/>
      </c>
      <c r="S353" s="139" t="str">
        <f>IF(D353=0,"",IFERROR(VLOOKUP(Kataloge_Import!A352,'Nachweis Miete_MNK'!$A$28:$AB$277,18,FALSE),""))</f>
        <v/>
      </c>
      <c r="T353" s="139" t="str">
        <f>IF(D353=0,"",IFERROR(VLOOKUP(Kataloge_Import!A352,'Nachweis Miete_MNK'!$A$28:$AB$277,20,FALSE),""))</f>
        <v/>
      </c>
      <c r="U353" s="157" t="str">
        <f>IF(D353=0,"",IFERROR(VLOOKUP(Kataloge_Import!A352,'Nachweis Miete_MNK'!$A$28:$AB$277,25,FALSE),""))</f>
        <v/>
      </c>
      <c r="V353" s="144" t="str">
        <f>IF(AND($B353&lt;&gt;"",HHJ=Kataloge!S$1),CONCATENATE($U353,"_","Mietneben- bzw. Betriebsausgaben"),"")</f>
        <v/>
      </c>
      <c r="W353" s="144" t="str">
        <f>IF(AND($B353&lt;&gt;"",HHJ=Kataloge!T$1),CONCATENATE($U353,"_","Mietneben- bzw. Betriebsausgaben"),"")</f>
        <v/>
      </c>
      <c r="X353" s="144" t="str">
        <f>IF(AND($B353&lt;&gt;"",HHJ=Kataloge!U$1),CONCATENATE($U353,"_","Mietneben- bzw. Betriebsausgaben"),"")</f>
        <v/>
      </c>
      <c r="Y353" s="144" t="str">
        <f>IF(AND($B353&lt;&gt;"",HHJ=Kataloge!V$1),CONCATENATE($U353,"_","Mietneben- bzw. Betriebsausgaben"),"")</f>
        <v/>
      </c>
      <c r="Z353" s="144" t="str">
        <f>IF(AND($B353&lt;&gt;"",HHJ=Kataloge!W$1),CONCATENATE($U353,"_","Mietneben- bzw. Betriebsausgaben"),"")</f>
        <v/>
      </c>
      <c r="AA353" s="144" t="str">
        <f>IF(AND($B353&lt;&gt;"",HHJ=Kataloge!X$1),CONCATENATE($U353,"_","Mietneben- bzw. Betriebsausgaben"),"")</f>
        <v/>
      </c>
    </row>
    <row r="354" spans="1:27" ht="18" customHeight="1" x14ac:dyDescent="0.2">
      <c r="A354" s="86" t="str">
        <f t="shared" si="171"/>
        <v/>
      </c>
      <c r="B354" s="87" t="str">
        <f>IF(D354=0,"",IF(D354&lt;&gt;"",Kataloge_Import!B353,""))</f>
        <v/>
      </c>
      <c r="C354" s="87" t="str">
        <f t="shared" si="169"/>
        <v/>
      </c>
      <c r="D354" s="156" t="str">
        <f>IFERROR(VLOOKUP(Kataloge_Import!A353,'Nachweis Miete_MNK'!$A$28:$AB$277,23,FALSE),"")</f>
        <v/>
      </c>
      <c r="E354" s="90"/>
      <c r="F354" s="90"/>
      <c r="G354" s="88" t="str">
        <f>IF(D354=0,"",IFERROR(VLOOKUP(Kataloge_Import!A353,'Nachweis Miete_MNK'!$A$28:$AB$277,2,FALSE),""))</f>
        <v/>
      </c>
      <c r="H354" s="88" t="str">
        <f>IF(D354=0,"",IFERROR(VLOOKUP(Kataloge_Import!A353,'Nachweis Miete_MNK'!$A$28:$AB$277,3,FALSE),""))</f>
        <v/>
      </c>
      <c r="I354" s="88" t="str">
        <f>IF(D354=0,"",IFERROR(VLOOKUP(Kataloge_Import!A353,'Nachweis Miete_MNK'!$A$28:$AB$277,4,FALSE),""))</f>
        <v/>
      </c>
      <c r="J354" s="143" t="str">
        <f>IF(D354=0,"",IFERROR(VLOOKUP(Kataloge_Import!A353,'Nachweis Miete_MNK'!$A$28:$AB$277,5,FALSE),""))</f>
        <v/>
      </c>
      <c r="K354" s="143" t="str">
        <f>IF(D354=0,"",IFERROR(VLOOKUP(Kataloge_Import!A353,'Nachweis Miete_MNK'!$A$28:$AB$277,6,FALSE),""))</f>
        <v/>
      </c>
      <c r="L354" s="89" t="str">
        <f>IF(D354=0,"",IFERROR(VLOOKUP(Kataloge_Import!A353,'Nachweis Miete_MNK'!$A$28:$AB$277,9,FALSE),""))</f>
        <v/>
      </c>
      <c r="M354" s="89" t="str">
        <f>IF(D354=0,"",IFERROR(VLOOKUP(Kataloge_Import!A353,'Nachweis Miete_MNK'!$A$28:$AB$277,28,FALSE),""))</f>
        <v/>
      </c>
      <c r="N354" s="145" t="str">
        <f t="shared" ref="N354" si="187">IF(D354=0,"",IF(D354&lt;&gt;"","unbar",""))</f>
        <v/>
      </c>
      <c r="O354" s="143"/>
      <c r="P354" s="89"/>
      <c r="Q354" s="147"/>
      <c r="R354" s="89"/>
      <c r="S354" s="89"/>
      <c r="T354" s="89"/>
      <c r="U354" s="156"/>
      <c r="V354" s="143"/>
      <c r="W354" s="143"/>
      <c r="X354" s="143"/>
      <c r="Y354" s="143"/>
      <c r="Z354" s="143"/>
      <c r="AA354" s="143"/>
    </row>
    <row r="355" spans="1:27" ht="18" customHeight="1" x14ac:dyDescent="0.2">
      <c r="A355" s="137" t="str">
        <f t="shared" si="171"/>
        <v/>
      </c>
      <c r="B355" s="138" t="str">
        <f>IF(D355=0,"",IF(D355&lt;&gt;"",Kataloge_Import!B354,""))</f>
        <v/>
      </c>
      <c r="C355" s="138" t="str">
        <f t="shared" si="169"/>
        <v/>
      </c>
      <c r="D355" s="157" t="str">
        <f>IFERROR(VLOOKUP(Kataloge_Import!A354,'Nachweis Miete_MNK'!$A$28:$AB$277,26,FALSE),"")</f>
        <v/>
      </c>
      <c r="E355" s="90"/>
      <c r="F355" s="90"/>
      <c r="G355" s="140"/>
      <c r="H355" s="140"/>
      <c r="I355" s="140"/>
      <c r="J355" s="144"/>
      <c r="K355" s="144"/>
      <c r="L355" s="139"/>
      <c r="M355" s="139"/>
      <c r="N355" s="146"/>
      <c r="O355" s="144" t="str">
        <f>IF(D355=0,"",IFERROR(VLOOKUP(Kataloge_Import!A354,'Nachweis Miete_MNK'!$A$28:$AB$277,7,FALSE),""))</f>
        <v/>
      </c>
      <c r="P355" s="139" t="str">
        <f>IF(D355=0,"",IFERROR(VLOOKUP(Kataloge_Import!A354,'Nachweis Miete_MNK'!$A$28:$AB$277,14,FALSE),""))</f>
        <v/>
      </c>
      <c r="Q355" s="148" t="str">
        <f>IF(D355=0,"",IFERROR(VLOOKUP(Kataloge_Import!A354,'Nachweis Miete_MNK'!$A$28:$AB$277,8,FALSE),""))</f>
        <v/>
      </c>
      <c r="R355" s="139" t="str">
        <f>IF(D355=0,"",IFERROR(VLOOKUP(Kataloge_Import!A354,'Nachweis Miete_MNK'!$A$28:$AB$277,27,FALSE),""))</f>
        <v/>
      </c>
      <c r="S355" s="139" t="str">
        <f>IF(D355=0,"",IFERROR(VLOOKUP(Kataloge_Import!A354,'Nachweis Miete_MNK'!$A$28:$AB$277,18,FALSE),""))</f>
        <v/>
      </c>
      <c r="T355" s="139" t="str">
        <f>IF(D355=0,"",IFERROR(VLOOKUP(Kataloge_Import!A354,'Nachweis Miete_MNK'!$A$28:$AB$277,20,FALSE),""))</f>
        <v/>
      </c>
      <c r="U355" s="157" t="str">
        <f>IF(D355=0,"",IFERROR(VLOOKUP(Kataloge_Import!A354,'Nachweis Miete_MNK'!$A$28:$AB$277,25,FALSE),""))</f>
        <v/>
      </c>
      <c r="V355" s="144" t="str">
        <f>IF(AND($B355&lt;&gt;"",HHJ=Kataloge!S$1),CONCATENATE($U355,"_","Mietneben- bzw. Betriebsausgaben"),"")</f>
        <v/>
      </c>
      <c r="W355" s="144" t="str">
        <f>IF(AND($B355&lt;&gt;"",HHJ=Kataloge!T$1),CONCATENATE($U355,"_","Mietneben- bzw. Betriebsausgaben"),"")</f>
        <v/>
      </c>
      <c r="X355" s="144" t="str">
        <f>IF(AND($B355&lt;&gt;"",HHJ=Kataloge!U$1),CONCATENATE($U355,"_","Mietneben- bzw. Betriebsausgaben"),"")</f>
        <v/>
      </c>
      <c r="Y355" s="144" t="str">
        <f>IF(AND($B355&lt;&gt;"",HHJ=Kataloge!V$1),CONCATENATE($U355,"_","Mietneben- bzw. Betriebsausgaben"),"")</f>
        <v/>
      </c>
      <c r="Z355" s="144" t="str">
        <f>IF(AND($B355&lt;&gt;"",HHJ=Kataloge!W$1),CONCATENATE($U355,"_","Mietneben- bzw. Betriebsausgaben"),"")</f>
        <v/>
      </c>
      <c r="AA355" s="144" t="str">
        <f>IF(AND($B355&lt;&gt;"",HHJ=Kataloge!X$1),CONCATENATE($U355,"_","Mietneben- bzw. Betriebsausgaben"),"")</f>
        <v/>
      </c>
    </row>
    <row r="356" spans="1:27" ht="18" customHeight="1" x14ac:dyDescent="0.2">
      <c r="A356" s="86" t="str">
        <f t="shared" si="171"/>
        <v/>
      </c>
      <c r="B356" s="87" t="str">
        <f>IF(D356=0,"",IF(D356&lt;&gt;"",Kataloge_Import!B355,""))</f>
        <v/>
      </c>
      <c r="C356" s="87" t="str">
        <f t="shared" si="169"/>
        <v/>
      </c>
      <c r="D356" s="156" t="str">
        <f>IFERROR(VLOOKUP(Kataloge_Import!A355,'Nachweis Miete_MNK'!$A$28:$AB$277,23,FALSE),"")</f>
        <v/>
      </c>
      <c r="E356" s="90"/>
      <c r="F356" s="90"/>
      <c r="G356" s="88" t="str">
        <f>IF(D356=0,"",IFERROR(VLOOKUP(Kataloge_Import!A355,'Nachweis Miete_MNK'!$A$28:$AB$277,2,FALSE),""))</f>
        <v/>
      </c>
      <c r="H356" s="88" t="str">
        <f>IF(D356=0,"",IFERROR(VLOOKUP(Kataloge_Import!A355,'Nachweis Miete_MNK'!$A$28:$AB$277,3,FALSE),""))</f>
        <v/>
      </c>
      <c r="I356" s="88" t="str">
        <f>IF(D356=0,"",IFERROR(VLOOKUP(Kataloge_Import!A355,'Nachweis Miete_MNK'!$A$28:$AB$277,4,FALSE),""))</f>
        <v/>
      </c>
      <c r="J356" s="143" t="str">
        <f>IF(D356=0,"",IFERROR(VLOOKUP(Kataloge_Import!A355,'Nachweis Miete_MNK'!$A$28:$AB$277,5,FALSE),""))</f>
        <v/>
      </c>
      <c r="K356" s="143" t="str">
        <f>IF(D356=0,"",IFERROR(VLOOKUP(Kataloge_Import!A355,'Nachweis Miete_MNK'!$A$28:$AB$277,6,FALSE),""))</f>
        <v/>
      </c>
      <c r="L356" s="89" t="str">
        <f>IF(D356=0,"",IFERROR(VLOOKUP(Kataloge_Import!A355,'Nachweis Miete_MNK'!$A$28:$AB$277,9,FALSE),""))</f>
        <v/>
      </c>
      <c r="M356" s="89" t="str">
        <f>IF(D356=0,"",IFERROR(VLOOKUP(Kataloge_Import!A355,'Nachweis Miete_MNK'!$A$28:$AB$277,28,FALSE),""))</f>
        <v/>
      </c>
      <c r="N356" s="145" t="str">
        <f t="shared" ref="N356" si="188">IF(D356=0,"",IF(D356&lt;&gt;"","unbar",""))</f>
        <v/>
      </c>
      <c r="O356" s="143"/>
      <c r="P356" s="89"/>
      <c r="Q356" s="147"/>
      <c r="R356" s="89"/>
      <c r="S356" s="89"/>
      <c r="T356" s="89"/>
      <c r="U356" s="156"/>
      <c r="V356" s="143"/>
      <c r="W356" s="143"/>
      <c r="X356" s="143"/>
      <c r="Y356" s="143"/>
      <c r="Z356" s="143"/>
      <c r="AA356" s="143"/>
    </row>
    <row r="357" spans="1:27" ht="18" customHeight="1" x14ac:dyDescent="0.2">
      <c r="A357" s="137" t="str">
        <f t="shared" si="171"/>
        <v/>
      </c>
      <c r="B357" s="138" t="str">
        <f>IF(D357=0,"",IF(D357&lt;&gt;"",Kataloge_Import!B356,""))</f>
        <v/>
      </c>
      <c r="C357" s="138" t="str">
        <f t="shared" si="169"/>
        <v/>
      </c>
      <c r="D357" s="157" t="str">
        <f>IFERROR(VLOOKUP(Kataloge_Import!A356,'Nachweis Miete_MNK'!$A$28:$AB$277,26,FALSE),"")</f>
        <v/>
      </c>
      <c r="E357" s="90"/>
      <c r="F357" s="90"/>
      <c r="G357" s="140"/>
      <c r="H357" s="140"/>
      <c r="I357" s="140"/>
      <c r="J357" s="144"/>
      <c r="K357" s="144"/>
      <c r="L357" s="139"/>
      <c r="M357" s="139"/>
      <c r="N357" s="146"/>
      <c r="O357" s="144" t="str">
        <f>IF(D357=0,"",IFERROR(VLOOKUP(Kataloge_Import!A356,'Nachweis Miete_MNK'!$A$28:$AB$277,7,FALSE),""))</f>
        <v/>
      </c>
      <c r="P357" s="139" t="str">
        <f>IF(D357=0,"",IFERROR(VLOOKUP(Kataloge_Import!A356,'Nachweis Miete_MNK'!$A$28:$AB$277,14,FALSE),""))</f>
        <v/>
      </c>
      <c r="Q357" s="148" t="str">
        <f>IF(D357=0,"",IFERROR(VLOOKUP(Kataloge_Import!A356,'Nachweis Miete_MNK'!$A$28:$AB$277,8,FALSE),""))</f>
        <v/>
      </c>
      <c r="R357" s="139" t="str">
        <f>IF(D357=0,"",IFERROR(VLOOKUP(Kataloge_Import!A356,'Nachweis Miete_MNK'!$A$28:$AB$277,27,FALSE),""))</f>
        <v/>
      </c>
      <c r="S357" s="139" t="str">
        <f>IF(D357=0,"",IFERROR(VLOOKUP(Kataloge_Import!A356,'Nachweis Miete_MNK'!$A$28:$AB$277,18,FALSE),""))</f>
        <v/>
      </c>
      <c r="T357" s="139" t="str">
        <f>IF(D357=0,"",IFERROR(VLOOKUP(Kataloge_Import!A356,'Nachweis Miete_MNK'!$A$28:$AB$277,20,FALSE),""))</f>
        <v/>
      </c>
      <c r="U357" s="157" t="str">
        <f>IF(D357=0,"",IFERROR(VLOOKUP(Kataloge_Import!A356,'Nachweis Miete_MNK'!$A$28:$AB$277,25,FALSE),""))</f>
        <v/>
      </c>
      <c r="V357" s="144" t="str">
        <f>IF(AND($B357&lt;&gt;"",HHJ=Kataloge!S$1),CONCATENATE($U357,"_","Mietneben- bzw. Betriebsausgaben"),"")</f>
        <v/>
      </c>
      <c r="W357" s="144" t="str">
        <f>IF(AND($B357&lt;&gt;"",HHJ=Kataloge!T$1),CONCATENATE($U357,"_","Mietneben- bzw. Betriebsausgaben"),"")</f>
        <v/>
      </c>
      <c r="X357" s="144" t="str">
        <f>IF(AND($B357&lt;&gt;"",HHJ=Kataloge!U$1),CONCATENATE($U357,"_","Mietneben- bzw. Betriebsausgaben"),"")</f>
        <v/>
      </c>
      <c r="Y357" s="144" t="str">
        <f>IF(AND($B357&lt;&gt;"",HHJ=Kataloge!V$1),CONCATENATE($U357,"_","Mietneben- bzw. Betriebsausgaben"),"")</f>
        <v/>
      </c>
      <c r="Z357" s="144" t="str">
        <f>IF(AND($B357&lt;&gt;"",HHJ=Kataloge!W$1),CONCATENATE($U357,"_","Mietneben- bzw. Betriebsausgaben"),"")</f>
        <v/>
      </c>
      <c r="AA357" s="144" t="str">
        <f>IF(AND($B357&lt;&gt;"",HHJ=Kataloge!X$1),CONCATENATE($U357,"_","Mietneben- bzw. Betriebsausgaben"),"")</f>
        <v/>
      </c>
    </row>
    <row r="358" spans="1:27" ht="18" customHeight="1" x14ac:dyDescent="0.2">
      <c r="A358" s="86" t="str">
        <f t="shared" si="171"/>
        <v/>
      </c>
      <c r="B358" s="87" t="str">
        <f>IF(D358=0,"",IF(D358&lt;&gt;"",Kataloge_Import!B357,""))</f>
        <v/>
      </c>
      <c r="C358" s="87" t="str">
        <f t="shared" si="169"/>
        <v/>
      </c>
      <c r="D358" s="156" t="str">
        <f>IFERROR(VLOOKUP(Kataloge_Import!A357,'Nachweis Miete_MNK'!$A$28:$AB$277,23,FALSE),"")</f>
        <v/>
      </c>
      <c r="E358" s="90"/>
      <c r="F358" s="90"/>
      <c r="G358" s="88" t="str">
        <f>IF(D358=0,"",IFERROR(VLOOKUP(Kataloge_Import!A357,'Nachweis Miete_MNK'!$A$28:$AB$277,2,FALSE),""))</f>
        <v/>
      </c>
      <c r="H358" s="88" t="str">
        <f>IF(D358=0,"",IFERROR(VLOOKUP(Kataloge_Import!A357,'Nachweis Miete_MNK'!$A$28:$AB$277,3,FALSE),""))</f>
        <v/>
      </c>
      <c r="I358" s="88" t="str">
        <f>IF(D358=0,"",IFERROR(VLOOKUP(Kataloge_Import!A357,'Nachweis Miete_MNK'!$A$28:$AB$277,4,FALSE),""))</f>
        <v/>
      </c>
      <c r="J358" s="143" t="str">
        <f>IF(D358=0,"",IFERROR(VLOOKUP(Kataloge_Import!A357,'Nachweis Miete_MNK'!$A$28:$AB$277,5,FALSE),""))</f>
        <v/>
      </c>
      <c r="K358" s="143" t="str">
        <f>IF(D358=0,"",IFERROR(VLOOKUP(Kataloge_Import!A357,'Nachweis Miete_MNK'!$A$28:$AB$277,6,FALSE),""))</f>
        <v/>
      </c>
      <c r="L358" s="89" t="str">
        <f>IF(D358=0,"",IFERROR(VLOOKUP(Kataloge_Import!A357,'Nachweis Miete_MNK'!$A$28:$AB$277,9,FALSE),""))</f>
        <v/>
      </c>
      <c r="M358" s="89" t="str">
        <f>IF(D358=0,"",IFERROR(VLOOKUP(Kataloge_Import!A357,'Nachweis Miete_MNK'!$A$28:$AB$277,28,FALSE),""))</f>
        <v/>
      </c>
      <c r="N358" s="145" t="str">
        <f t="shared" ref="N358" si="189">IF(D358=0,"",IF(D358&lt;&gt;"","unbar",""))</f>
        <v/>
      </c>
      <c r="O358" s="143"/>
      <c r="P358" s="89"/>
      <c r="Q358" s="147"/>
      <c r="R358" s="89"/>
      <c r="S358" s="89"/>
      <c r="T358" s="89"/>
      <c r="U358" s="156"/>
      <c r="V358" s="143"/>
      <c r="W358" s="143"/>
      <c r="X358" s="143"/>
      <c r="Y358" s="143"/>
      <c r="Z358" s="143"/>
      <c r="AA358" s="143"/>
    </row>
    <row r="359" spans="1:27" ht="18" customHeight="1" x14ac:dyDescent="0.2">
      <c r="A359" s="137" t="str">
        <f t="shared" si="171"/>
        <v/>
      </c>
      <c r="B359" s="138" t="str">
        <f>IF(D359=0,"",IF(D359&lt;&gt;"",Kataloge_Import!B358,""))</f>
        <v/>
      </c>
      <c r="C359" s="138" t="str">
        <f t="shared" si="169"/>
        <v/>
      </c>
      <c r="D359" s="157" t="str">
        <f>IFERROR(VLOOKUP(Kataloge_Import!A358,'Nachweis Miete_MNK'!$A$28:$AB$277,26,FALSE),"")</f>
        <v/>
      </c>
      <c r="E359" s="90"/>
      <c r="F359" s="90"/>
      <c r="G359" s="140"/>
      <c r="H359" s="140"/>
      <c r="I359" s="140"/>
      <c r="J359" s="144"/>
      <c r="K359" s="144"/>
      <c r="L359" s="139"/>
      <c r="M359" s="139"/>
      <c r="N359" s="146"/>
      <c r="O359" s="144" t="str">
        <f>IF(D359=0,"",IFERROR(VLOOKUP(Kataloge_Import!A358,'Nachweis Miete_MNK'!$A$28:$AB$277,7,FALSE),""))</f>
        <v/>
      </c>
      <c r="P359" s="139" t="str">
        <f>IF(D359=0,"",IFERROR(VLOOKUP(Kataloge_Import!A358,'Nachweis Miete_MNK'!$A$28:$AB$277,14,FALSE),""))</f>
        <v/>
      </c>
      <c r="Q359" s="148" t="str">
        <f>IF(D359=0,"",IFERROR(VLOOKUP(Kataloge_Import!A358,'Nachweis Miete_MNK'!$A$28:$AB$277,8,FALSE),""))</f>
        <v/>
      </c>
      <c r="R359" s="139" t="str">
        <f>IF(D359=0,"",IFERROR(VLOOKUP(Kataloge_Import!A358,'Nachweis Miete_MNK'!$A$28:$AB$277,27,FALSE),""))</f>
        <v/>
      </c>
      <c r="S359" s="139" t="str">
        <f>IF(D359=0,"",IFERROR(VLOOKUP(Kataloge_Import!A358,'Nachweis Miete_MNK'!$A$28:$AB$277,18,FALSE),""))</f>
        <v/>
      </c>
      <c r="T359" s="139" t="str">
        <f>IF(D359=0,"",IFERROR(VLOOKUP(Kataloge_Import!A358,'Nachweis Miete_MNK'!$A$28:$AB$277,20,FALSE),""))</f>
        <v/>
      </c>
      <c r="U359" s="157" t="str">
        <f>IF(D359=0,"",IFERROR(VLOOKUP(Kataloge_Import!A358,'Nachweis Miete_MNK'!$A$28:$AB$277,25,FALSE),""))</f>
        <v/>
      </c>
      <c r="V359" s="144" t="str">
        <f>IF(AND($B359&lt;&gt;"",HHJ=Kataloge!S$1),CONCATENATE($U359,"_","Mietneben- bzw. Betriebsausgaben"),"")</f>
        <v/>
      </c>
      <c r="W359" s="144" t="str">
        <f>IF(AND($B359&lt;&gt;"",HHJ=Kataloge!T$1),CONCATENATE($U359,"_","Mietneben- bzw. Betriebsausgaben"),"")</f>
        <v/>
      </c>
      <c r="X359" s="144" t="str">
        <f>IF(AND($B359&lt;&gt;"",HHJ=Kataloge!U$1),CONCATENATE($U359,"_","Mietneben- bzw. Betriebsausgaben"),"")</f>
        <v/>
      </c>
      <c r="Y359" s="144" t="str">
        <f>IF(AND($B359&lt;&gt;"",HHJ=Kataloge!V$1),CONCATENATE($U359,"_","Mietneben- bzw. Betriebsausgaben"),"")</f>
        <v/>
      </c>
      <c r="Z359" s="144" t="str">
        <f>IF(AND($B359&lt;&gt;"",HHJ=Kataloge!W$1),CONCATENATE($U359,"_","Mietneben- bzw. Betriebsausgaben"),"")</f>
        <v/>
      </c>
      <c r="AA359" s="144" t="str">
        <f>IF(AND($B359&lt;&gt;"",HHJ=Kataloge!X$1),CONCATENATE($U359,"_","Mietneben- bzw. Betriebsausgaben"),"")</f>
        <v/>
      </c>
    </row>
    <row r="360" spans="1:27" ht="18" customHeight="1" x14ac:dyDescent="0.2">
      <c r="A360" s="86" t="str">
        <f t="shared" si="171"/>
        <v/>
      </c>
      <c r="B360" s="87" t="str">
        <f>IF(D360=0,"",IF(D360&lt;&gt;"",Kataloge_Import!B359,""))</f>
        <v/>
      </c>
      <c r="C360" s="87" t="str">
        <f t="shared" si="169"/>
        <v/>
      </c>
      <c r="D360" s="156" t="str">
        <f>IFERROR(VLOOKUP(Kataloge_Import!A359,'Nachweis Miete_MNK'!$A$28:$AB$277,23,FALSE),"")</f>
        <v/>
      </c>
      <c r="E360" s="90"/>
      <c r="F360" s="90"/>
      <c r="G360" s="88" t="str">
        <f>IF(D360=0,"",IFERROR(VLOOKUP(Kataloge_Import!A359,'Nachweis Miete_MNK'!$A$28:$AB$277,2,FALSE),""))</f>
        <v/>
      </c>
      <c r="H360" s="88" t="str">
        <f>IF(D360=0,"",IFERROR(VLOOKUP(Kataloge_Import!A359,'Nachweis Miete_MNK'!$A$28:$AB$277,3,FALSE),""))</f>
        <v/>
      </c>
      <c r="I360" s="88" t="str">
        <f>IF(D360=0,"",IFERROR(VLOOKUP(Kataloge_Import!A359,'Nachweis Miete_MNK'!$A$28:$AB$277,4,FALSE),""))</f>
        <v/>
      </c>
      <c r="J360" s="143" t="str">
        <f>IF(D360=0,"",IFERROR(VLOOKUP(Kataloge_Import!A359,'Nachweis Miete_MNK'!$A$28:$AB$277,5,FALSE),""))</f>
        <v/>
      </c>
      <c r="K360" s="143" t="str">
        <f>IF(D360=0,"",IFERROR(VLOOKUP(Kataloge_Import!A359,'Nachweis Miete_MNK'!$A$28:$AB$277,6,FALSE),""))</f>
        <v/>
      </c>
      <c r="L360" s="89" t="str">
        <f>IF(D360=0,"",IFERROR(VLOOKUP(Kataloge_Import!A359,'Nachweis Miete_MNK'!$A$28:$AB$277,9,FALSE),""))</f>
        <v/>
      </c>
      <c r="M360" s="89" t="str">
        <f>IF(D360=0,"",IFERROR(VLOOKUP(Kataloge_Import!A359,'Nachweis Miete_MNK'!$A$28:$AB$277,28,FALSE),""))</f>
        <v/>
      </c>
      <c r="N360" s="145" t="str">
        <f t="shared" ref="N360" si="190">IF(D360=0,"",IF(D360&lt;&gt;"","unbar",""))</f>
        <v/>
      </c>
      <c r="O360" s="143"/>
      <c r="P360" s="89"/>
      <c r="Q360" s="147"/>
      <c r="R360" s="89"/>
      <c r="S360" s="89"/>
      <c r="T360" s="89"/>
      <c r="U360" s="156"/>
      <c r="V360" s="143"/>
      <c r="W360" s="143"/>
      <c r="X360" s="143"/>
      <c r="Y360" s="143"/>
      <c r="Z360" s="143"/>
      <c r="AA360" s="143"/>
    </row>
    <row r="361" spans="1:27" ht="18" customHeight="1" x14ac:dyDescent="0.2">
      <c r="A361" s="137" t="str">
        <f t="shared" si="171"/>
        <v/>
      </c>
      <c r="B361" s="138" t="str">
        <f>IF(D361=0,"",IF(D361&lt;&gt;"",Kataloge_Import!B360,""))</f>
        <v/>
      </c>
      <c r="C361" s="138" t="str">
        <f t="shared" si="169"/>
        <v/>
      </c>
      <c r="D361" s="157" t="str">
        <f>IFERROR(VLOOKUP(Kataloge_Import!A360,'Nachweis Miete_MNK'!$A$28:$AB$277,26,FALSE),"")</f>
        <v/>
      </c>
      <c r="E361" s="90"/>
      <c r="F361" s="90"/>
      <c r="G361" s="140"/>
      <c r="H361" s="140"/>
      <c r="I361" s="140"/>
      <c r="J361" s="144"/>
      <c r="K361" s="144"/>
      <c r="L361" s="139"/>
      <c r="M361" s="139"/>
      <c r="N361" s="146"/>
      <c r="O361" s="144" t="str">
        <f>IF(D361=0,"",IFERROR(VLOOKUP(Kataloge_Import!A360,'Nachweis Miete_MNK'!$A$28:$AB$277,7,FALSE),""))</f>
        <v/>
      </c>
      <c r="P361" s="139" t="str">
        <f>IF(D361=0,"",IFERROR(VLOOKUP(Kataloge_Import!A360,'Nachweis Miete_MNK'!$A$28:$AB$277,14,FALSE),""))</f>
        <v/>
      </c>
      <c r="Q361" s="148" t="str">
        <f>IF(D361=0,"",IFERROR(VLOOKUP(Kataloge_Import!A360,'Nachweis Miete_MNK'!$A$28:$AB$277,8,FALSE),""))</f>
        <v/>
      </c>
      <c r="R361" s="139" t="str">
        <f>IF(D361=0,"",IFERROR(VLOOKUP(Kataloge_Import!A360,'Nachweis Miete_MNK'!$A$28:$AB$277,27,FALSE),""))</f>
        <v/>
      </c>
      <c r="S361" s="139" t="str">
        <f>IF(D361=0,"",IFERROR(VLOOKUP(Kataloge_Import!A360,'Nachweis Miete_MNK'!$A$28:$AB$277,18,FALSE),""))</f>
        <v/>
      </c>
      <c r="T361" s="139" t="str">
        <f>IF(D361=0,"",IFERROR(VLOOKUP(Kataloge_Import!A360,'Nachweis Miete_MNK'!$A$28:$AB$277,20,FALSE),""))</f>
        <v/>
      </c>
      <c r="U361" s="157" t="str">
        <f>IF(D361=0,"",IFERROR(VLOOKUP(Kataloge_Import!A360,'Nachweis Miete_MNK'!$A$28:$AB$277,25,FALSE),""))</f>
        <v/>
      </c>
      <c r="V361" s="144" t="str">
        <f>IF(AND($B361&lt;&gt;"",HHJ=Kataloge!S$1),CONCATENATE($U361,"_","Mietneben- bzw. Betriebsausgaben"),"")</f>
        <v/>
      </c>
      <c r="W361" s="144" t="str">
        <f>IF(AND($B361&lt;&gt;"",HHJ=Kataloge!T$1),CONCATENATE($U361,"_","Mietneben- bzw. Betriebsausgaben"),"")</f>
        <v/>
      </c>
      <c r="X361" s="144" t="str">
        <f>IF(AND($B361&lt;&gt;"",HHJ=Kataloge!U$1),CONCATENATE($U361,"_","Mietneben- bzw. Betriebsausgaben"),"")</f>
        <v/>
      </c>
      <c r="Y361" s="144" t="str">
        <f>IF(AND($B361&lt;&gt;"",HHJ=Kataloge!V$1),CONCATENATE($U361,"_","Mietneben- bzw. Betriebsausgaben"),"")</f>
        <v/>
      </c>
      <c r="Z361" s="144" t="str">
        <f>IF(AND($B361&lt;&gt;"",HHJ=Kataloge!W$1),CONCATENATE($U361,"_","Mietneben- bzw. Betriebsausgaben"),"")</f>
        <v/>
      </c>
      <c r="AA361" s="144" t="str">
        <f>IF(AND($B361&lt;&gt;"",HHJ=Kataloge!X$1),CONCATENATE($U361,"_","Mietneben- bzw. Betriebsausgaben"),"")</f>
        <v/>
      </c>
    </row>
    <row r="362" spans="1:27" ht="18" customHeight="1" x14ac:dyDescent="0.2">
      <c r="A362" s="86" t="str">
        <f t="shared" si="171"/>
        <v/>
      </c>
      <c r="B362" s="87" t="str">
        <f>IF(D362=0,"",IF(D362&lt;&gt;"",Kataloge_Import!B361,""))</f>
        <v/>
      </c>
      <c r="C362" s="87" t="str">
        <f t="shared" si="169"/>
        <v/>
      </c>
      <c r="D362" s="156" t="str">
        <f>IFERROR(VLOOKUP(Kataloge_Import!A361,'Nachweis Miete_MNK'!$A$28:$AB$277,23,FALSE),"")</f>
        <v/>
      </c>
      <c r="E362" s="90"/>
      <c r="F362" s="90"/>
      <c r="G362" s="88" t="str">
        <f>IF(D362=0,"",IFERROR(VLOOKUP(Kataloge_Import!A361,'Nachweis Miete_MNK'!$A$28:$AB$277,2,FALSE),""))</f>
        <v/>
      </c>
      <c r="H362" s="88" t="str">
        <f>IF(D362=0,"",IFERROR(VLOOKUP(Kataloge_Import!A361,'Nachweis Miete_MNK'!$A$28:$AB$277,3,FALSE),""))</f>
        <v/>
      </c>
      <c r="I362" s="88" t="str">
        <f>IF(D362=0,"",IFERROR(VLOOKUP(Kataloge_Import!A361,'Nachweis Miete_MNK'!$A$28:$AB$277,4,FALSE),""))</f>
        <v/>
      </c>
      <c r="J362" s="143" t="str">
        <f>IF(D362=0,"",IFERROR(VLOOKUP(Kataloge_Import!A361,'Nachweis Miete_MNK'!$A$28:$AB$277,5,FALSE),""))</f>
        <v/>
      </c>
      <c r="K362" s="143" t="str">
        <f>IF(D362=0,"",IFERROR(VLOOKUP(Kataloge_Import!A361,'Nachweis Miete_MNK'!$A$28:$AB$277,6,FALSE),""))</f>
        <v/>
      </c>
      <c r="L362" s="89" t="str">
        <f>IF(D362=0,"",IFERROR(VLOOKUP(Kataloge_Import!A361,'Nachweis Miete_MNK'!$A$28:$AB$277,9,FALSE),""))</f>
        <v/>
      </c>
      <c r="M362" s="89" t="str">
        <f>IF(D362=0,"",IFERROR(VLOOKUP(Kataloge_Import!A361,'Nachweis Miete_MNK'!$A$28:$AB$277,28,FALSE),""))</f>
        <v/>
      </c>
      <c r="N362" s="145" t="str">
        <f t="shared" ref="N362" si="191">IF(D362=0,"",IF(D362&lt;&gt;"","unbar",""))</f>
        <v/>
      </c>
      <c r="O362" s="143"/>
      <c r="P362" s="89"/>
      <c r="Q362" s="147"/>
      <c r="R362" s="89"/>
      <c r="S362" s="89"/>
      <c r="T362" s="89"/>
      <c r="U362" s="156"/>
      <c r="V362" s="143"/>
      <c r="W362" s="143"/>
      <c r="X362" s="143"/>
      <c r="Y362" s="143"/>
      <c r="Z362" s="143"/>
      <c r="AA362" s="143"/>
    </row>
    <row r="363" spans="1:27" ht="18" customHeight="1" x14ac:dyDescent="0.2">
      <c r="A363" s="137" t="str">
        <f t="shared" si="171"/>
        <v/>
      </c>
      <c r="B363" s="138" t="str">
        <f>IF(D363=0,"",IF(D363&lt;&gt;"",Kataloge_Import!B362,""))</f>
        <v/>
      </c>
      <c r="C363" s="138" t="str">
        <f t="shared" si="169"/>
        <v/>
      </c>
      <c r="D363" s="157" t="str">
        <f>IFERROR(VLOOKUP(Kataloge_Import!A362,'Nachweis Miete_MNK'!$A$28:$AB$277,26,FALSE),"")</f>
        <v/>
      </c>
      <c r="E363" s="90"/>
      <c r="F363" s="90"/>
      <c r="G363" s="140"/>
      <c r="H363" s="140"/>
      <c r="I363" s="140"/>
      <c r="J363" s="144"/>
      <c r="K363" s="144"/>
      <c r="L363" s="139"/>
      <c r="M363" s="139"/>
      <c r="N363" s="146"/>
      <c r="O363" s="144" t="str">
        <f>IF(D363=0,"",IFERROR(VLOOKUP(Kataloge_Import!A362,'Nachweis Miete_MNK'!$A$28:$AB$277,7,FALSE),""))</f>
        <v/>
      </c>
      <c r="P363" s="139" t="str">
        <f>IF(D363=0,"",IFERROR(VLOOKUP(Kataloge_Import!A362,'Nachweis Miete_MNK'!$A$28:$AB$277,14,FALSE),""))</f>
        <v/>
      </c>
      <c r="Q363" s="148" t="str">
        <f>IF(D363=0,"",IFERROR(VLOOKUP(Kataloge_Import!A362,'Nachweis Miete_MNK'!$A$28:$AB$277,8,FALSE),""))</f>
        <v/>
      </c>
      <c r="R363" s="139" t="str">
        <f>IF(D363=0,"",IFERROR(VLOOKUP(Kataloge_Import!A362,'Nachweis Miete_MNK'!$A$28:$AB$277,27,FALSE),""))</f>
        <v/>
      </c>
      <c r="S363" s="139" t="str">
        <f>IF(D363=0,"",IFERROR(VLOOKUP(Kataloge_Import!A362,'Nachweis Miete_MNK'!$A$28:$AB$277,18,FALSE),""))</f>
        <v/>
      </c>
      <c r="T363" s="139" t="str">
        <f>IF(D363=0,"",IFERROR(VLOOKUP(Kataloge_Import!A362,'Nachweis Miete_MNK'!$A$28:$AB$277,20,FALSE),""))</f>
        <v/>
      </c>
      <c r="U363" s="157" t="str">
        <f>IF(D363=0,"",IFERROR(VLOOKUP(Kataloge_Import!A362,'Nachweis Miete_MNK'!$A$28:$AB$277,25,FALSE),""))</f>
        <v/>
      </c>
      <c r="V363" s="144" t="str">
        <f>IF(AND($B363&lt;&gt;"",HHJ=Kataloge!S$1),CONCATENATE($U363,"_","Mietneben- bzw. Betriebsausgaben"),"")</f>
        <v/>
      </c>
      <c r="W363" s="144" t="str">
        <f>IF(AND($B363&lt;&gt;"",HHJ=Kataloge!T$1),CONCATENATE($U363,"_","Mietneben- bzw. Betriebsausgaben"),"")</f>
        <v/>
      </c>
      <c r="X363" s="144" t="str">
        <f>IF(AND($B363&lt;&gt;"",HHJ=Kataloge!U$1),CONCATENATE($U363,"_","Mietneben- bzw. Betriebsausgaben"),"")</f>
        <v/>
      </c>
      <c r="Y363" s="144" t="str">
        <f>IF(AND($B363&lt;&gt;"",HHJ=Kataloge!V$1),CONCATENATE($U363,"_","Mietneben- bzw. Betriebsausgaben"),"")</f>
        <v/>
      </c>
      <c r="Z363" s="144" t="str">
        <f>IF(AND($B363&lt;&gt;"",HHJ=Kataloge!W$1),CONCATENATE($U363,"_","Mietneben- bzw. Betriebsausgaben"),"")</f>
        <v/>
      </c>
      <c r="AA363" s="144" t="str">
        <f>IF(AND($B363&lt;&gt;"",HHJ=Kataloge!X$1),CONCATENATE($U363,"_","Mietneben- bzw. Betriebsausgaben"),"")</f>
        <v/>
      </c>
    </row>
    <row r="364" spans="1:27" ht="18" customHeight="1" x14ac:dyDescent="0.2">
      <c r="A364" s="86" t="str">
        <f t="shared" si="171"/>
        <v/>
      </c>
      <c r="B364" s="87" t="str">
        <f>IF(D364=0,"",IF(D364&lt;&gt;"",Kataloge_Import!B363,""))</f>
        <v/>
      </c>
      <c r="C364" s="87" t="str">
        <f t="shared" si="169"/>
        <v/>
      </c>
      <c r="D364" s="156" t="str">
        <f>IFERROR(VLOOKUP(Kataloge_Import!A363,'Nachweis Miete_MNK'!$A$28:$AB$277,23,FALSE),"")</f>
        <v/>
      </c>
      <c r="E364" s="90"/>
      <c r="F364" s="90"/>
      <c r="G364" s="88" t="str">
        <f>IF(D364=0,"",IFERROR(VLOOKUP(Kataloge_Import!A363,'Nachweis Miete_MNK'!$A$28:$AB$277,2,FALSE),""))</f>
        <v/>
      </c>
      <c r="H364" s="88" t="str">
        <f>IF(D364=0,"",IFERROR(VLOOKUP(Kataloge_Import!A363,'Nachweis Miete_MNK'!$A$28:$AB$277,3,FALSE),""))</f>
        <v/>
      </c>
      <c r="I364" s="88" t="str">
        <f>IF(D364=0,"",IFERROR(VLOOKUP(Kataloge_Import!A363,'Nachweis Miete_MNK'!$A$28:$AB$277,4,FALSE),""))</f>
        <v/>
      </c>
      <c r="J364" s="143" t="str">
        <f>IF(D364=0,"",IFERROR(VLOOKUP(Kataloge_Import!A363,'Nachweis Miete_MNK'!$A$28:$AB$277,5,FALSE),""))</f>
        <v/>
      </c>
      <c r="K364" s="143" t="str">
        <f>IF(D364=0,"",IFERROR(VLOOKUP(Kataloge_Import!A363,'Nachweis Miete_MNK'!$A$28:$AB$277,6,FALSE),""))</f>
        <v/>
      </c>
      <c r="L364" s="89" t="str">
        <f>IF(D364=0,"",IFERROR(VLOOKUP(Kataloge_Import!A363,'Nachweis Miete_MNK'!$A$28:$AB$277,9,FALSE),""))</f>
        <v/>
      </c>
      <c r="M364" s="89" t="str">
        <f>IF(D364=0,"",IFERROR(VLOOKUP(Kataloge_Import!A363,'Nachweis Miete_MNK'!$A$28:$AB$277,28,FALSE),""))</f>
        <v/>
      </c>
      <c r="N364" s="145" t="str">
        <f t="shared" ref="N364" si="192">IF(D364=0,"",IF(D364&lt;&gt;"","unbar",""))</f>
        <v/>
      </c>
      <c r="O364" s="143"/>
      <c r="P364" s="89"/>
      <c r="Q364" s="147"/>
      <c r="R364" s="89"/>
      <c r="S364" s="89"/>
      <c r="T364" s="89"/>
      <c r="U364" s="156"/>
      <c r="V364" s="143"/>
      <c r="W364" s="143"/>
      <c r="X364" s="143"/>
      <c r="Y364" s="143"/>
      <c r="Z364" s="143"/>
      <c r="AA364" s="143"/>
    </row>
    <row r="365" spans="1:27" ht="18" customHeight="1" x14ac:dyDescent="0.2">
      <c r="A365" s="137" t="str">
        <f t="shared" si="171"/>
        <v/>
      </c>
      <c r="B365" s="138" t="str">
        <f>IF(D365=0,"",IF(D365&lt;&gt;"",Kataloge_Import!B364,""))</f>
        <v/>
      </c>
      <c r="C365" s="138" t="str">
        <f t="shared" si="169"/>
        <v/>
      </c>
      <c r="D365" s="157" t="str">
        <f>IFERROR(VLOOKUP(Kataloge_Import!A364,'Nachweis Miete_MNK'!$A$28:$AB$277,26,FALSE),"")</f>
        <v/>
      </c>
      <c r="E365" s="90"/>
      <c r="F365" s="90"/>
      <c r="G365" s="140"/>
      <c r="H365" s="140"/>
      <c r="I365" s="140"/>
      <c r="J365" s="144"/>
      <c r="K365" s="144"/>
      <c r="L365" s="139"/>
      <c r="M365" s="139"/>
      <c r="N365" s="146"/>
      <c r="O365" s="144" t="str">
        <f>IF(D365=0,"",IFERROR(VLOOKUP(Kataloge_Import!A364,'Nachweis Miete_MNK'!$A$28:$AB$277,7,FALSE),""))</f>
        <v/>
      </c>
      <c r="P365" s="139" t="str">
        <f>IF(D365=0,"",IFERROR(VLOOKUP(Kataloge_Import!A364,'Nachweis Miete_MNK'!$A$28:$AB$277,14,FALSE),""))</f>
        <v/>
      </c>
      <c r="Q365" s="148" t="str">
        <f>IF(D365=0,"",IFERROR(VLOOKUP(Kataloge_Import!A364,'Nachweis Miete_MNK'!$A$28:$AB$277,8,FALSE),""))</f>
        <v/>
      </c>
      <c r="R365" s="139" t="str">
        <f>IF(D365=0,"",IFERROR(VLOOKUP(Kataloge_Import!A364,'Nachweis Miete_MNK'!$A$28:$AB$277,27,FALSE),""))</f>
        <v/>
      </c>
      <c r="S365" s="139" t="str">
        <f>IF(D365=0,"",IFERROR(VLOOKUP(Kataloge_Import!A364,'Nachweis Miete_MNK'!$A$28:$AB$277,18,FALSE),""))</f>
        <v/>
      </c>
      <c r="T365" s="139" t="str">
        <f>IF(D365=0,"",IFERROR(VLOOKUP(Kataloge_Import!A364,'Nachweis Miete_MNK'!$A$28:$AB$277,20,FALSE),""))</f>
        <v/>
      </c>
      <c r="U365" s="157" t="str">
        <f>IF(D365=0,"",IFERROR(VLOOKUP(Kataloge_Import!A364,'Nachweis Miete_MNK'!$A$28:$AB$277,25,FALSE),""))</f>
        <v/>
      </c>
      <c r="V365" s="144" t="str">
        <f>IF(AND($B365&lt;&gt;"",HHJ=Kataloge!S$1),CONCATENATE($U365,"_","Mietneben- bzw. Betriebsausgaben"),"")</f>
        <v/>
      </c>
      <c r="W365" s="144" t="str">
        <f>IF(AND($B365&lt;&gt;"",HHJ=Kataloge!T$1),CONCATENATE($U365,"_","Mietneben- bzw. Betriebsausgaben"),"")</f>
        <v/>
      </c>
      <c r="X365" s="144" t="str">
        <f>IF(AND($B365&lt;&gt;"",HHJ=Kataloge!U$1),CONCATENATE($U365,"_","Mietneben- bzw. Betriebsausgaben"),"")</f>
        <v/>
      </c>
      <c r="Y365" s="144" t="str">
        <f>IF(AND($B365&lt;&gt;"",HHJ=Kataloge!V$1),CONCATENATE($U365,"_","Mietneben- bzw. Betriebsausgaben"),"")</f>
        <v/>
      </c>
      <c r="Z365" s="144" t="str">
        <f>IF(AND($B365&lt;&gt;"",HHJ=Kataloge!W$1),CONCATENATE($U365,"_","Mietneben- bzw. Betriebsausgaben"),"")</f>
        <v/>
      </c>
      <c r="AA365" s="144" t="str">
        <f>IF(AND($B365&lt;&gt;"",HHJ=Kataloge!X$1),CONCATENATE($U365,"_","Mietneben- bzw. Betriebsausgaben"),"")</f>
        <v/>
      </c>
    </row>
    <row r="366" spans="1:27" ht="18" customHeight="1" x14ac:dyDescent="0.2">
      <c r="A366" s="86" t="str">
        <f t="shared" si="171"/>
        <v/>
      </c>
      <c r="B366" s="87" t="str">
        <f>IF(D366=0,"",IF(D366&lt;&gt;"",Kataloge_Import!B365,""))</f>
        <v/>
      </c>
      <c r="C366" s="87" t="str">
        <f t="shared" si="169"/>
        <v/>
      </c>
      <c r="D366" s="156" t="str">
        <f>IFERROR(VLOOKUP(Kataloge_Import!A365,'Nachweis Miete_MNK'!$A$28:$AB$277,23,FALSE),"")</f>
        <v/>
      </c>
      <c r="E366" s="90"/>
      <c r="F366" s="90"/>
      <c r="G366" s="88" t="str">
        <f>IF(D366=0,"",IFERROR(VLOOKUP(Kataloge_Import!A365,'Nachweis Miete_MNK'!$A$28:$AB$277,2,FALSE),""))</f>
        <v/>
      </c>
      <c r="H366" s="88" t="str">
        <f>IF(D366=0,"",IFERROR(VLOOKUP(Kataloge_Import!A365,'Nachweis Miete_MNK'!$A$28:$AB$277,3,FALSE),""))</f>
        <v/>
      </c>
      <c r="I366" s="88" t="str">
        <f>IF(D366=0,"",IFERROR(VLOOKUP(Kataloge_Import!A365,'Nachweis Miete_MNK'!$A$28:$AB$277,4,FALSE),""))</f>
        <v/>
      </c>
      <c r="J366" s="143" t="str">
        <f>IF(D366=0,"",IFERROR(VLOOKUP(Kataloge_Import!A365,'Nachweis Miete_MNK'!$A$28:$AB$277,5,FALSE),""))</f>
        <v/>
      </c>
      <c r="K366" s="143" t="str">
        <f>IF(D366=0,"",IFERROR(VLOOKUP(Kataloge_Import!A365,'Nachweis Miete_MNK'!$A$28:$AB$277,6,FALSE),""))</f>
        <v/>
      </c>
      <c r="L366" s="89" t="str">
        <f>IF(D366=0,"",IFERROR(VLOOKUP(Kataloge_Import!A365,'Nachweis Miete_MNK'!$A$28:$AB$277,9,FALSE),""))</f>
        <v/>
      </c>
      <c r="M366" s="89" t="str">
        <f>IF(D366=0,"",IFERROR(VLOOKUP(Kataloge_Import!A365,'Nachweis Miete_MNK'!$A$28:$AB$277,28,FALSE),""))</f>
        <v/>
      </c>
      <c r="N366" s="145" t="str">
        <f t="shared" ref="N366" si="193">IF(D366=0,"",IF(D366&lt;&gt;"","unbar",""))</f>
        <v/>
      </c>
      <c r="O366" s="143"/>
      <c r="P366" s="89"/>
      <c r="Q366" s="147"/>
      <c r="R366" s="89"/>
      <c r="S366" s="89"/>
      <c r="T366" s="89"/>
      <c r="U366" s="156"/>
      <c r="V366" s="143"/>
      <c r="W366" s="143"/>
      <c r="X366" s="143"/>
      <c r="Y366" s="143"/>
      <c r="Z366" s="143"/>
      <c r="AA366" s="143"/>
    </row>
    <row r="367" spans="1:27" ht="18" customHeight="1" x14ac:dyDescent="0.2">
      <c r="A367" s="137" t="str">
        <f t="shared" si="171"/>
        <v/>
      </c>
      <c r="B367" s="138" t="str">
        <f>IF(D367=0,"",IF(D367&lt;&gt;"",Kataloge_Import!B366,""))</f>
        <v/>
      </c>
      <c r="C367" s="138" t="str">
        <f t="shared" si="169"/>
        <v/>
      </c>
      <c r="D367" s="157" t="str">
        <f>IFERROR(VLOOKUP(Kataloge_Import!A366,'Nachweis Miete_MNK'!$A$28:$AB$277,26,FALSE),"")</f>
        <v/>
      </c>
      <c r="E367" s="90"/>
      <c r="F367" s="90"/>
      <c r="G367" s="140"/>
      <c r="H367" s="140"/>
      <c r="I367" s="140"/>
      <c r="J367" s="144"/>
      <c r="K367" s="144"/>
      <c r="L367" s="139"/>
      <c r="M367" s="139"/>
      <c r="N367" s="146"/>
      <c r="O367" s="144" t="str">
        <f>IF(D367=0,"",IFERROR(VLOOKUP(Kataloge_Import!A366,'Nachweis Miete_MNK'!$A$28:$AB$277,7,FALSE),""))</f>
        <v/>
      </c>
      <c r="P367" s="139" t="str">
        <f>IF(D367=0,"",IFERROR(VLOOKUP(Kataloge_Import!A366,'Nachweis Miete_MNK'!$A$28:$AB$277,14,FALSE),""))</f>
        <v/>
      </c>
      <c r="Q367" s="148" t="str">
        <f>IF(D367=0,"",IFERROR(VLOOKUP(Kataloge_Import!A366,'Nachweis Miete_MNK'!$A$28:$AB$277,8,FALSE),""))</f>
        <v/>
      </c>
      <c r="R367" s="139" t="str">
        <f>IF(D367=0,"",IFERROR(VLOOKUP(Kataloge_Import!A366,'Nachweis Miete_MNK'!$A$28:$AB$277,27,FALSE),""))</f>
        <v/>
      </c>
      <c r="S367" s="139" t="str">
        <f>IF(D367=0,"",IFERROR(VLOOKUP(Kataloge_Import!A366,'Nachweis Miete_MNK'!$A$28:$AB$277,18,FALSE),""))</f>
        <v/>
      </c>
      <c r="T367" s="139" t="str">
        <f>IF(D367=0,"",IFERROR(VLOOKUP(Kataloge_Import!A366,'Nachweis Miete_MNK'!$A$28:$AB$277,20,FALSE),""))</f>
        <v/>
      </c>
      <c r="U367" s="157" t="str">
        <f>IF(D367=0,"",IFERROR(VLOOKUP(Kataloge_Import!A366,'Nachweis Miete_MNK'!$A$28:$AB$277,25,FALSE),""))</f>
        <v/>
      </c>
      <c r="V367" s="144" t="str">
        <f>IF(AND($B367&lt;&gt;"",HHJ=Kataloge!S$1),CONCATENATE($U367,"_","Mietneben- bzw. Betriebsausgaben"),"")</f>
        <v/>
      </c>
      <c r="W367" s="144" t="str">
        <f>IF(AND($B367&lt;&gt;"",HHJ=Kataloge!T$1),CONCATENATE($U367,"_","Mietneben- bzw. Betriebsausgaben"),"")</f>
        <v/>
      </c>
      <c r="X367" s="144" t="str">
        <f>IF(AND($B367&lt;&gt;"",HHJ=Kataloge!U$1),CONCATENATE($U367,"_","Mietneben- bzw. Betriebsausgaben"),"")</f>
        <v/>
      </c>
      <c r="Y367" s="144" t="str">
        <f>IF(AND($B367&lt;&gt;"",HHJ=Kataloge!V$1),CONCATENATE($U367,"_","Mietneben- bzw. Betriebsausgaben"),"")</f>
        <v/>
      </c>
      <c r="Z367" s="144" t="str">
        <f>IF(AND($B367&lt;&gt;"",HHJ=Kataloge!W$1),CONCATENATE($U367,"_","Mietneben- bzw. Betriebsausgaben"),"")</f>
        <v/>
      </c>
      <c r="AA367" s="144" t="str">
        <f>IF(AND($B367&lt;&gt;"",HHJ=Kataloge!X$1),CONCATENATE($U367,"_","Mietneben- bzw. Betriebsausgaben"),"")</f>
        <v/>
      </c>
    </row>
    <row r="368" spans="1:27" ht="18" customHeight="1" x14ac:dyDescent="0.2">
      <c r="A368" s="86" t="str">
        <f t="shared" si="171"/>
        <v/>
      </c>
      <c r="B368" s="87" t="str">
        <f>IF(D368=0,"",IF(D368&lt;&gt;"",Kataloge_Import!B367,""))</f>
        <v/>
      </c>
      <c r="C368" s="87" t="str">
        <f t="shared" si="169"/>
        <v/>
      </c>
      <c r="D368" s="156" t="str">
        <f>IFERROR(VLOOKUP(Kataloge_Import!A367,'Nachweis Miete_MNK'!$A$28:$AB$277,23,FALSE),"")</f>
        <v/>
      </c>
      <c r="E368" s="90"/>
      <c r="F368" s="90"/>
      <c r="G368" s="88" t="str">
        <f>IF(D368=0,"",IFERROR(VLOOKUP(Kataloge_Import!A367,'Nachweis Miete_MNK'!$A$28:$AB$277,2,FALSE),""))</f>
        <v/>
      </c>
      <c r="H368" s="88" t="str">
        <f>IF(D368=0,"",IFERROR(VLOOKUP(Kataloge_Import!A367,'Nachweis Miete_MNK'!$A$28:$AB$277,3,FALSE),""))</f>
        <v/>
      </c>
      <c r="I368" s="88" t="str">
        <f>IF(D368=0,"",IFERROR(VLOOKUP(Kataloge_Import!A367,'Nachweis Miete_MNK'!$A$28:$AB$277,4,FALSE),""))</f>
        <v/>
      </c>
      <c r="J368" s="143" t="str">
        <f>IF(D368=0,"",IFERROR(VLOOKUP(Kataloge_Import!A367,'Nachweis Miete_MNK'!$A$28:$AB$277,5,FALSE),""))</f>
        <v/>
      </c>
      <c r="K368" s="143" t="str">
        <f>IF(D368=0,"",IFERROR(VLOOKUP(Kataloge_Import!A367,'Nachweis Miete_MNK'!$A$28:$AB$277,6,FALSE),""))</f>
        <v/>
      </c>
      <c r="L368" s="89" t="str">
        <f>IF(D368=0,"",IFERROR(VLOOKUP(Kataloge_Import!A367,'Nachweis Miete_MNK'!$A$28:$AB$277,9,FALSE),""))</f>
        <v/>
      </c>
      <c r="M368" s="89" t="str">
        <f>IF(D368=0,"",IFERROR(VLOOKUP(Kataloge_Import!A367,'Nachweis Miete_MNK'!$A$28:$AB$277,28,FALSE),""))</f>
        <v/>
      </c>
      <c r="N368" s="145" t="str">
        <f t="shared" ref="N368" si="194">IF(D368=0,"",IF(D368&lt;&gt;"","unbar",""))</f>
        <v/>
      </c>
      <c r="O368" s="143"/>
      <c r="P368" s="89"/>
      <c r="Q368" s="147"/>
      <c r="R368" s="89"/>
      <c r="S368" s="89"/>
      <c r="T368" s="89"/>
      <c r="U368" s="156"/>
      <c r="V368" s="143"/>
      <c r="W368" s="143"/>
      <c r="X368" s="143"/>
      <c r="Y368" s="143"/>
      <c r="Z368" s="143"/>
      <c r="AA368" s="143"/>
    </row>
    <row r="369" spans="1:27" ht="18" customHeight="1" x14ac:dyDescent="0.2">
      <c r="A369" s="137" t="str">
        <f t="shared" si="171"/>
        <v/>
      </c>
      <c r="B369" s="138" t="str">
        <f>IF(D369=0,"",IF(D369&lt;&gt;"",Kataloge_Import!B368,""))</f>
        <v/>
      </c>
      <c r="C369" s="138" t="str">
        <f t="shared" si="169"/>
        <v/>
      </c>
      <c r="D369" s="157" t="str">
        <f>IFERROR(VLOOKUP(Kataloge_Import!A368,'Nachweis Miete_MNK'!$A$28:$AB$277,26,FALSE),"")</f>
        <v/>
      </c>
      <c r="E369" s="90"/>
      <c r="F369" s="90"/>
      <c r="G369" s="140"/>
      <c r="H369" s="140"/>
      <c r="I369" s="140"/>
      <c r="J369" s="144"/>
      <c r="K369" s="144"/>
      <c r="L369" s="139"/>
      <c r="M369" s="139"/>
      <c r="N369" s="146"/>
      <c r="O369" s="144" t="str">
        <f>IF(D369=0,"",IFERROR(VLOOKUP(Kataloge_Import!A368,'Nachweis Miete_MNK'!$A$28:$AB$277,7,FALSE),""))</f>
        <v/>
      </c>
      <c r="P369" s="139" t="str">
        <f>IF(D369=0,"",IFERROR(VLOOKUP(Kataloge_Import!A368,'Nachweis Miete_MNK'!$A$28:$AB$277,14,FALSE),""))</f>
        <v/>
      </c>
      <c r="Q369" s="148" t="str">
        <f>IF(D369=0,"",IFERROR(VLOOKUP(Kataloge_Import!A368,'Nachweis Miete_MNK'!$A$28:$AB$277,8,FALSE),""))</f>
        <v/>
      </c>
      <c r="R369" s="139" t="str">
        <f>IF(D369=0,"",IFERROR(VLOOKUP(Kataloge_Import!A368,'Nachweis Miete_MNK'!$A$28:$AB$277,27,FALSE),""))</f>
        <v/>
      </c>
      <c r="S369" s="139" t="str">
        <f>IF(D369=0,"",IFERROR(VLOOKUP(Kataloge_Import!A368,'Nachweis Miete_MNK'!$A$28:$AB$277,18,FALSE),""))</f>
        <v/>
      </c>
      <c r="T369" s="139" t="str">
        <f>IF(D369=0,"",IFERROR(VLOOKUP(Kataloge_Import!A368,'Nachweis Miete_MNK'!$A$28:$AB$277,20,FALSE),""))</f>
        <v/>
      </c>
      <c r="U369" s="157" t="str">
        <f>IF(D369=0,"",IFERROR(VLOOKUP(Kataloge_Import!A368,'Nachweis Miete_MNK'!$A$28:$AB$277,25,FALSE),""))</f>
        <v/>
      </c>
      <c r="V369" s="144" t="str">
        <f>IF(AND($B369&lt;&gt;"",HHJ=Kataloge!S$1),CONCATENATE($U369,"_","Mietneben- bzw. Betriebsausgaben"),"")</f>
        <v/>
      </c>
      <c r="W369" s="144" t="str">
        <f>IF(AND($B369&lt;&gt;"",HHJ=Kataloge!T$1),CONCATENATE($U369,"_","Mietneben- bzw. Betriebsausgaben"),"")</f>
        <v/>
      </c>
      <c r="X369" s="144" t="str">
        <f>IF(AND($B369&lt;&gt;"",HHJ=Kataloge!U$1),CONCATENATE($U369,"_","Mietneben- bzw. Betriebsausgaben"),"")</f>
        <v/>
      </c>
      <c r="Y369" s="144" t="str">
        <f>IF(AND($B369&lt;&gt;"",HHJ=Kataloge!V$1),CONCATENATE($U369,"_","Mietneben- bzw. Betriebsausgaben"),"")</f>
        <v/>
      </c>
      <c r="Z369" s="144" t="str">
        <f>IF(AND($B369&lt;&gt;"",HHJ=Kataloge!W$1),CONCATENATE($U369,"_","Mietneben- bzw. Betriebsausgaben"),"")</f>
        <v/>
      </c>
      <c r="AA369" s="144" t="str">
        <f>IF(AND($B369&lt;&gt;"",HHJ=Kataloge!X$1),CONCATENATE($U369,"_","Mietneben- bzw. Betriebsausgaben"),"")</f>
        <v/>
      </c>
    </row>
    <row r="370" spans="1:27" ht="18" customHeight="1" x14ac:dyDescent="0.2">
      <c r="A370" s="86" t="str">
        <f t="shared" si="171"/>
        <v/>
      </c>
      <c r="B370" s="87" t="str">
        <f>IF(D370=0,"",IF(D370&lt;&gt;"",Kataloge_Import!B369,""))</f>
        <v/>
      </c>
      <c r="C370" s="87" t="str">
        <f t="shared" si="169"/>
        <v/>
      </c>
      <c r="D370" s="156" t="str">
        <f>IFERROR(VLOOKUP(Kataloge_Import!A369,'Nachweis Miete_MNK'!$A$28:$AB$277,23,FALSE),"")</f>
        <v/>
      </c>
      <c r="E370" s="90"/>
      <c r="F370" s="90"/>
      <c r="G370" s="88" t="str">
        <f>IF(D370=0,"",IFERROR(VLOOKUP(Kataloge_Import!A369,'Nachweis Miete_MNK'!$A$28:$AB$277,2,FALSE),""))</f>
        <v/>
      </c>
      <c r="H370" s="88" t="str">
        <f>IF(D370=0,"",IFERROR(VLOOKUP(Kataloge_Import!A369,'Nachweis Miete_MNK'!$A$28:$AB$277,3,FALSE),""))</f>
        <v/>
      </c>
      <c r="I370" s="88" t="str">
        <f>IF(D370=0,"",IFERROR(VLOOKUP(Kataloge_Import!A369,'Nachweis Miete_MNK'!$A$28:$AB$277,4,FALSE),""))</f>
        <v/>
      </c>
      <c r="J370" s="143" t="str">
        <f>IF(D370=0,"",IFERROR(VLOOKUP(Kataloge_Import!A369,'Nachweis Miete_MNK'!$A$28:$AB$277,5,FALSE),""))</f>
        <v/>
      </c>
      <c r="K370" s="143" t="str">
        <f>IF(D370=0,"",IFERROR(VLOOKUP(Kataloge_Import!A369,'Nachweis Miete_MNK'!$A$28:$AB$277,6,FALSE),""))</f>
        <v/>
      </c>
      <c r="L370" s="89" t="str">
        <f>IF(D370=0,"",IFERROR(VLOOKUP(Kataloge_Import!A369,'Nachweis Miete_MNK'!$A$28:$AB$277,9,FALSE),""))</f>
        <v/>
      </c>
      <c r="M370" s="89" t="str">
        <f>IF(D370=0,"",IFERROR(VLOOKUP(Kataloge_Import!A369,'Nachweis Miete_MNK'!$A$28:$AB$277,28,FALSE),""))</f>
        <v/>
      </c>
      <c r="N370" s="145" t="str">
        <f t="shared" ref="N370" si="195">IF(D370=0,"",IF(D370&lt;&gt;"","unbar",""))</f>
        <v/>
      </c>
      <c r="O370" s="143"/>
      <c r="P370" s="89"/>
      <c r="Q370" s="147"/>
      <c r="R370" s="89"/>
      <c r="S370" s="89"/>
      <c r="T370" s="89"/>
      <c r="U370" s="156"/>
      <c r="V370" s="143"/>
      <c r="W370" s="143"/>
      <c r="X370" s="143"/>
      <c r="Y370" s="143"/>
      <c r="Z370" s="143"/>
      <c r="AA370" s="143"/>
    </row>
    <row r="371" spans="1:27" ht="18" customHeight="1" x14ac:dyDescent="0.2">
      <c r="A371" s="137" t="str">
        <f t="shared" si="171"/>
        <v/>
      </c>
      <c r="B371" s="138" t="str">
        <f>IF(D371=0,"",IF(D371&lt;&gt;"",Kataloge_Import!B370,""))</f>
        <v/>
      </c>
      <c r="C371" s="138" t="str">
        <f t="shared" si="169"/>
        <v/>
      </c>
      <c r="D371" s="157" t="str">
        <f>IFERROR(VLOOKUP(Kataloge_Import!A370,'Nachweis Miete_MNK'!$A$28:$AB$277,26,FALSE),"")</f>
        <v/>
      </c>
      <c r="E371" s="90"/>
      <c r="F371" s="90"/>
      <c r="G371" s="140"/>
      <c r="H371" s="140"/>
      <c r="I371" s="140"/>
      <c r="J371" s="144"/>
      <c r="K371" s="144"/>
      <c r="L371" s="139"/>
      <c r="M371" s="139"/>
      <c r="N371" s="146"/>
      <c r="O371" s="144" t="str">
        <f>IF(D371=0,"",IFERROR(VLOOKUP(Kataloge_Import!A370,'Nachweis Miete_MNK'!$A$28:$AB$277,7,FALSE),""))</f>
        <v/>
      </c>
      <c r="P371" s="139" t="str">
        <f>IF(D371=0,"",IFERROR(VLOOKUP(Kataloge_Import!A370,'Nachweis Miete_MNK'!$A$28:$AB$277,14,FALSE),""))</f>
        <v/>
      </c>
      <c r="Q371" s="148" t="str">
        <f>IF(D371=0,"",IFERROR(VLOOKUP(Kataloge_Import!A370,'Nachweis Miete_MNK'!$A$28:$AB$277,8,FALSE),""))</f>
        <v/>
      </c>
      <c r="R371" s="139" t="str">
        <f>IF(D371=0,"",IFERROR(VLOOKUP(Kataloge_Import!A370,'Nachweis Miete_MNK'!$A$28:$AB$277,27,FALSE),""))</f>
        <v/>
      </c>
      <c r="S371" s="139" t="str">
        <f>IF(D371=0,"",IFERROR(VLOOKUP(Kataloge_Import!A370,'Nachweis Miete_MNK'!$A$28:$AB$277,18,FALSE),""))</f>
        <v/>
      </c>
      <c r="T371" s="139" t="str">
        <f>IF(D371=0,"",IFERROR(VLOOKUP(Kataloge_Import!A370,'Nachweis Miete_MNK'!$A$28:$AB$277,20,FALSE),""))</f>
        <v/>
      </c>
      <c r="U371" s="157" t="str">
        <f>IF(D371=0,"",IFERROR(VLOOKUP(Kataloge_Import!A370,'Nachweis Miete_MNK'!$A$28:$AB$277,25,FALSE),""))</f>
        <v/>
      </c>
      <c r="V371" s="144" t="str">
        <f>IF(AND($B371&lt;&gt;"",HHJ=Kataloge!S$1),CONCATENATE($U371,"_","Mietneben- bzw. Betriebsausgaben"),"")</f>
        <v/>
      </c>
      <c r="W371" s="144" t="str">
        <f>IF(AND($B371&lt;&gt;"",HHJ=Kataloge!T$1),CONCATENATE($U371,"_","Mietneben- bzw. Betriebsausgaben"),"")</f>
        <v/>
      </c>
      <c r="X371" s="144" t="str">
        <f>IF(AND($B371&lt;&gt;"",HHJ=Kataloge!U$1),CONCATENATE($U371,"_","Mietneben- bzw. Betriebsausgaben"),"")</f>
        <v/>
      </c>
      <c r="Y371" s="144" t="str">
        <f>IF(AND($B371&lt;&gt;"",HHJ=Kataloge!V$1),CONCATENATE($U371,"_","Mietneben- bzw. Betriebsausgaben"),"")</f>
        <v/>
      </c>
      <c r="Z371" s="144" t="str">
        <f>IF(AND($B371&lt;&gt;"",HHJ=Kataloge!W$1),CONCATENATE($U371,"_","Mietneben- bzw. Betriebsausgaben"),"")</f>
        <v/>
      </c>
      <c r="AA371" s="144" t="str">
        <f>IF(AND($B371&lt;&gt;"",HHJ=Kataloge!X$1),CONCATENATE($U371,"_","Mietneben- bzw. Betriebsausgaben"),"")</f>
        <v/>
      </c>
    </row>
    <row r="372" spans="1:27" ht="18" customHeight="1" x14ac:dyDescent="0.2">
      <c r="A372" s="86" t="str">
        <f t="shared" si="171"/>
        <v/>
      </c>
      <c r="B372" s="87" t="str">
        <f>IF(D372=0,"",IF(D372&lt;&gt;"",Kataloge_Import!B371,""))</f>
        <v/>
      </c>
      <c r="C372" s="87" t="str">
        <f t="shared" si="169"/>
        <v/>
      </c>
      <c r="D372" s="156" t="str">
        <f>IFERROR(VLOOKUP(Kataloge_Import!A371,'Nachweis Miete_MNK'!$A$28:$AB$277,23,FALSE),"")</f>
        <v/>
      </c>
      <c r="E372" s="90"/>
      <c r="F372" s="90"/>
      <c r="G372" s="88" t="str">
        <f>IF(D372=0,"",IFERROR(VLOOKUP(Kataloge_Import!A371,'Nachweis Miete_MNK'!$A$28:$AB$277,2,FALSE),""))</f>
        <v/>
      </c>
      <c r="H372" s="88" t="str">
        <f>IF(D372=0,"",IFERROR(VLOOKUP(Kataloge_Import!A371,'Nachweis Miete_MNK'!$A$28:$AB$277,3,FALSE),""))</f>
        <v/>
      </c>
      <c r="I372" s="88" t="str">
        <f>IF(D372=0,"",IFERROR(VLOOKUP(Kataloge_Import!A371,'Nachweis Miete_MNK'!$A$28:$AB$277,4,FALSE),""))</f>
        <v/>
      </c>
      <c r="J372" s="143" t="str">
        <f>IF(D372=0,"",IFERROR(VLOOKUP(Kataloge_Import!A371,'Nachweis Miete_MNK'!$A$28:$AB$277,5,FALSE),""))</f>
        <v/>
      </c>
      <c r="K372" s="143" t="str">
        <f>IF(D372=0,"",IFERROR(VLOOKUP(Kataloge_Import!A371,'Nachweis Miete_MNK'!$A$28:$AB$277,6,FALSE),""))</f>
        <v/>
      </c>
      <c r="L372" s="89" t="str">
        <f>IF(D372=0,"",IFERROR(VLOOKUP(Kataloge_Import!A371,'Nachweis Miete_MNK'!$A$28:$AB$277,9,FALSE),""))</f>
        <v/>
      </c>
      <c r="M372" s="89" t="str">
        <f>IF(D372=0,"",IFERROR(VLOOKUP(Kataloge_Import!A371,'Nachweis Miete_MNK'!$A$28:$AB$277,28,FALSE),""))</f>
        <v/>
      </c>
      <c r="N372" s="145" t="str">
        <f t="shared" ref="N372" si="196">IF(D372=0,"",IF(D372&lt;&gt;"","unbar",""))</f>
        <v/>
      </c>
      <c r="O372" s="143"/>
      <c r="P372" s="89"/>
      <c r="Q372" s="147"/>
      <c r="R372" s="89"/>
      <c r="S372" s="89"/>
      <c r="T372" s="89"/>
      <c r="U372" s="156"/>
      <c r="V372" s="143"/>
      <c r="W372" s="143"/>
      <c r="X372" s="143"/>
      <c r="Y372" s="143"/>
      <c r="Z372" s="143"/>
      <c r="AA372" s="143"/>
    </row>
    <row r="373" spans="1:27" ht="18" customHeight="1" x14ac:dyDescent="0.2">
      <c r="A373" s="137" t="str">
        <f t="shared" si="171"/>
        <v/>
      </c>
      <c r="B373" s="138" t="str">
        <f>IF(D373=0,"",IF(D373&lt;&gt;"",Kataloge_Import!B372,""))</f>
        <v/>
      </c>
      <c r="C373" s="138" t="str">
        <f t="shared" si="169"/>
        <v/>
      </c>
      <c r="D373" s="157" t="str">
        <f>IFERROR(VLOOKUP(Kataloge_Import!A372,'Nachweis Miete_MNK'!$A$28:$AB$277,26,FALSE),"")</f>
        <v/>
      </c>
      <c r="E373" s="90"/>
      <c r="F373" s="90"/>
      <c r="G373" s="140"/>
      <c r="H373" s="140"/>
      <c r="I373" s="140"/>
      <c r="J373" s="144"/>
      <c r="K373" s="144"/>
      <c r="L373" s="139"/>
      <c r="M373" s="139"/>
      <c r="N373" s="146"/>
      <c r="O373" s="144" t="str">
        <f>IF(D373=0,"",IFERROR(VLOOKUP(Kataloge_Import!A372,'Nachweis Miete_MNK'!$A$28:$AB$277,7,FALSE),""))</f>
        <v/>
      </c>
      <c r="P373" s="139" t="str">
        <f>IF(D373=0,"",IFERROR(VLOOKUP(Kataloge_Import!A372,'Nachweis Miete_MNK'!$A$28:$AB$277,14,FALSE),""))</f>
        <v/>
      </c>
      <c r="Q373" s="148" t="str">
        <f>IF(D373=0,"",IFERROR(VLOOKUP(Kataloge_Import!A372,'Nachweis Miete_MNK'!$A$28:$AB$277,8,FALSE),""))</f>
        <v/>
      </c>
      <c r="R373" s="139" t="str">
        <f>IF(D373=0,"",IFERROR(VLOOKUP(Kataloge_Import!A372,'Nachweis Miete_MNK'!$A$28:$AB$277,27,FALSE),""))</f>
        <v/>
      </c>
      <c r="S373" s="139" t="str">
        <f>IF(D373=0,"",IFERROR(VLOOKUP(Kataloge_Import!A372,'Nachweis Miete_MNK'!$A$28:$AB$277,18,FALSE),""))</f>
        <v/>
      </c>
      <c r="T373" s="139" t="str">
        <f>IF(D373=0,"",IFERROR(VLOOKUP(Kataloge_Import!A372,'Nachweis Miete_MNK'!$A$28:$AB$277,20,FALSE),""))</f>
        <v/>
      </c>
      <c r="U373" s="157" t="str">
        <f>IF(D373=0,"",IFERROR(VLOOKUP(Kataloge_Import!A372,'Nachweis Miete_MNK'!$A$28:$AB$277,25,FALSE),""))</f>
        <v/>
      </c>
      <c r="V373" s="144" t="str">
        <f>IF(AND($B373&lt;&gt;"",HHJ=Kataloge!S$1),CONCATENATE($U373,"_","Mietneben- bzw. Betriebsausgaben"),"")</f>
        <v/>
      </c>
      <c r="W373" s="144" t="str">
        <f>IF(AND($B373&lt;&gt;"",HHJ=Kataloge!T$1),CONCATENATE($U373,"_","Mietneben- bzw. Betriebsausgaben"),"")</f>
        <v/>
      </c>
      <c r="X373" s="144" t="str">
        <f>IF(AND($B373&lt;&gt;"",HHJ=Kataloge!U$1),CONCATENATE($U373,"_","Mietneben- bzw. Betriebsausgaben"),"")</f>
        <v/>
      </c>
      <c r="Y373" s="144" t="str">
        <f>IF(AND($B373&lt;&gt;"",HHJ=Kataloge!V$1),CONCATENATE($U373,"_","Mietneben- bzw. Betriebsausgaben"),"")</f>
        <v/>
      </c>
      <c r="Z373" s="144" t="str">
        <f>IF(AND($B373&lt;&gt;"",HHJ=Kataloge!W$1),CONCATENATE($U373,"_","Mietneben- bzw. Betriebsausgaben"),"")</f>
        <v/>
      </c>
      <c r="AA373" s="144" t="str">
        <f>IF(AND($B373&lt;&gt;"",HHJ=Kataloge!X$1),CONCATENATE($U373,"_","Mietneben- bzw. Betriebsausgaben"),"")</f>
        <v/>
      </c>
    </row>
    <row r="374" spans="1:27" ht="18" customHeight="1" x14ac:dyDescent="0.2">
      <c r="A374" s="86" t="str">
        <f t="shared" si="171"/>
        <v/>
      </c>
      <c r="B374" s="87" t="str">
        <f>IF(D374=0,"",IF(D374&lt;&gt;"",Kataloge_Import!B373,""))</f>
        <v/>
      </c>
      <c r="C374" s="87" t="str">
        <f t="shared" si="169"/>
        <v/>
      </c>
      <c r="D374" s="156" t="str">
        <f>IFERROR(VLOOKUP(Kataloge_Import!A373,'Nachweis Miete_MNK'!$A$28:$AB$277,23,FALSE),"")</f>
        <v/>
      </c>
      <c r="E374" s="90"/>
      <c r="F374" s="90"/>
      <c r="G374" s="88" t="str">
        <f>IF(D374=0,"",IFERROR(VLOOKUP(Kataloge_Import!A373,'Nachweis Miete_MNK'!$A$28:$AB$277,2,FALSE),""))</f>
        <v/>
      </c>
      <c r="H374" s="88" t="str">
        <f>IF(D374=0,"",IFERROR(VLOOKUP(Kataloge_Import!A373,'Nachweis Miete_MNK'!$A$28:$AB$277,3,FALSE),""))</f>
        <v/>
      </c>
      <c r="I374" s="88" t="str">
        <f>IF(D374=0,"",IFERROR(VLOOKUP(Kataloge_Import!A373,'Nachweis Miete_MNK'!$A$28:$AB$277,4,FALSE),""))</f>
        <v/>
      </c>
      <c r="J374" s="143" t="str">
        <f>IF(D374=0,"",IFERROR(VLOOKUP(Kataloge_Import!A373,'Nachweis Miete_MNK'!$A$28:$AB$277,5,FALSE),""))</f>
        <v/>
      </c>
      <c r="K374" s="143" t="str">
        <f>IF(D374=0,"",IFERROR(VLOOKUP(Kataloge_Import!A373,'Nachweis Miete_MNK'!$A$28:$AB$277,6,FALSE),""))</f>
        <v/>
      </c>
      <c r="L374" s="89" t="str">
        <f>IF(D374=0,"",IFERROR(VLOOKUP(Kataloge_Import!A373,'Nachweis Miete_MNK'!$A$28:$AB$277,9,FALSE),""))</f>
        <v/>
      </c>
      <c r="M374" s="89" t="str">
        <f>IF(D374=0,"",IFERROR(VLOOKUP(Kataloge_Import!A373,'Nachweis Miete_MNK'!$A$28:$AB$277,28,FALSE),""))</f>
        <v/>
      </c>
      <c r="N374" s="145" t="str">
        <f t="shared" ref="N374" si="197">IF(D374=0,"",IF(D374&lt;&gt;"","unbar",""))</f>
        <v/>
      </c>
      <c r="O374" s="143"/>
      <c r="P374" s="89"/>
      <c r="Q374" s="147"/>
      <c r="R374" s="89"/>
      <c r="S374" s="89"/>
      <c r="T374" s="89"/>
      <c r="U374" s="156"/>
      <c r="V374" s="143"/>
      <c r="W374" s="143"/>
      <c r="X374" s="143"/>
      <c r="Y374" s="143"/>
      <c r="Z374" s="143"/>
      <c r="AA374" s="143"/>
    </row>
    <row r="375" spans="1:27" ht="18" customHeight="1" x14ac:dyDescent="0.2">
      <c r="A375" s="137" t="str">
        <f t="shared" si="171"/>
        <v/>
      </c>
      <c r="B375" s="138" t="str">
        <f>IF(D375=0,"",IF(D375&lt;&gt;"",Kataloge_Import!B374,""))</f>
        <v/>
      </c>
      <c r="C375" s="138" t="str">
        <f t="shared" si="169"/>
        <v/>
      </c>
      <c r="D375" s="157" t="str">
        <f>IFERROR(VLOOKUP(Kataloge_Import!A374,'Nachweis Miete_MNK'!$A$28:$AB$277,26,FALSE),"")</f>
        <v/>
      </c>
      <c r="E375" s="90"/>
      <c r="F375" s="90"/>
      <c r="G375" s="140"/>
      <c r="H375" s="140"/>
      <c r="I375" s="140"/>
      <c r="J375" s="144"/>
      <c r="K375" s="144"/>
      <c r="L375" s="139"/>
      <c r="M375" s="139"/>
      <c r="N375" s="146"/>
      <c r="O375" s="144" t="str">
        <f>IF(D375=0,"",IFERROR(VLOOKUP(Kataloge_Import!A374,'Nachweis Miete_MNK'!$A$28:$AB$277,7,FALSE),""))</f>
        <v/>
      </c>
      <c r="P375" s="139" t="str">
        <f>IF(D375=0,"",IFERROR(VLOOKUP(Kataloge_Import!A374,'Nachweis Miete_MNK'!$A$28:$AB$277,14,FALSE),""))</f>
        <v/>
      </c>
      <c r="Q375" s="148" t="str">
        <f>IF(D375=0,"",IFERROR(VLOOKUP(Kataloge_Import!A374,'Nachweis Miete_MNK'!$A$28:$AB$277,8,FALSE),""))</f>
        <v/>
      </c>
      <c r="R375" s="139" t="str">
        <f>IF(D375=0,"",IFERROR(VLOOKUP(Kataloge_Import!A374,'Nachweis Miete_MNK'!$A$28:$AB$277,27,FALSE),""))</f>
        <v/>
      </c>
      <c r="S375" s="139" t="str">
        <f>IF(D375=0,"",IFERROR(VLOOKUP(Kataloge_Import!A374,'Nachweis Miete_MNK'!$A$28:$AB$277,18,FALSE),""))</f>
        <v/>
      </c>
      <c r="T375" s="139" t="str">
        <f>IF(D375=0,"",IFERROR(VLOOKUP(Kataloge_Import!A374,'Nachweis Miete_MNK'!$A$28:$AB$277,20,FALSE),""))</f>
        <v/>
      </c>
      <c r="U375" s="157" t="str">
        <f>IF(D375=0,"",IFERROR(VLOOKUP(Kataloge_Import!A374,'Nachweis Miete_MNK'!$A$28:$AB$277,25,FALSE),""))</f>
        <v/>
      </c>
      <c r="V375" s="144" t="str">
        <f>IF(AND($B375&lt;&gt;"",HHJ=Kataloge!S$1),CONCATENATE($U375,"_","Mietneben- bzw. Betriebsausgaben"),"")</f>
        <v/>
      </c>
      <c r="W375" s="144" t="str">
        <f>IF(AND($B375&lt;&gt;"",HHJ=Kataloge!T$1),CONCATENATE($U375,"_","Mietneben- bzw. Betriebsausgaben"),"")</f>
        <v/>
      </c>
      <c r="X375" s="144" t="str">
        <f>IF(AND($B375&lt;&gt;"",HHJ=Kataloge!U$1),CONCATENATE($U375,"_","Mietneben- bzw. Betriebsausgaben"),"")</f>
        <v/>
      </c>
      <c r="Y375" s="144" t="str">
        <f>IF(AND($B375&lt;&gt;"",HHJ=Kataloge!V$1),CONCATENATE($U375,"_","Mietneben- bzw. Betriebsausgaben"),"")</f>
        <v/>
      </c>
      <c r="Z375" s="144" t="str">
        <f>IF(AND($B375&lt;&gt;"",HHJ=Kataloge!W$1),CONCATENATE($U375,"_","Mietneben- bzw. Betriebsausgaben"),"")</f>
        <v/>
      </c>
      <c r="AA375" s="144" t="str">
        <f>IF(AND($B375&lt;&gt;"",HHJ=Kataloge!X$1),CONCATENATE($U375,"_","Mietneben- bzw. Betriebsausgaben"),"")</f>
        <v/>
      </c>
    </row>
    <row r="376" spans="1:27" ht="18" customHeight="1" x14ac:dyDescent="0.2">
      <c r="A376" s="86" t="str">
        <f t="shared" si="171"/>
        <v/>
      </c>
      <c r="B376" s="87" t="str">
        <f>IF(D376=0,"",IF(D376&lt;&gt;"",Kataloge_Import!B375,""))</f>
        <v/>
      </c>
      <c r="C376" s="87" t="str">
        <f t="shared" si="169"/>
        <v/>
      </c>
      <c r="D376" s="156" t="str">
        <f>IFERROR(VLOOKUP(Kataloge_Import!A375,'Nachweis Miete_MNK'!$A$28:$AB$277,23,FALSE),"")</f>
        <v/>
      </c>
      <c r="E376" s="90"/>
      <c r="F376" s="90"/>
      <c r="G376" s="88" t="str">
        <f>IF(D376=0,"",IFERROR(VLOOKUP(Kataloge_Import!A375,'Nachweis Miete_MNK'!$A$28:$AB$277,2,FALSE),""))</f>
        <v/>
      </c>
      <c r="H376" s="88" t="str">
        <f>IF(D376=0,"",IFERROR(VLOOKUP(Kataloge_Import!A375,'Nachweis Miete_MNK'!$A$28:$AB$277,3,FALSE),""))</f>
        <v/>
      </c>
      <c r="I376" s="88" t="str">
        <f>IF(D376=0,"",IFERROR(VLOOKUP(Kataloge_Import!A375,'Nachweis Miete_MNK'!$A$28:$AB$277,4,FALSE),""))</f>
        <v/>
      </c>
      <c r="J376" s="143" t="str">
        <f>IF(D376=0,"",IFERROR(VLOOKUP(Kataloge_Import!A375,'Nachweis Miete_MNK'!$A$28:$AB$277,5,FALSE),""))</f>
        <v/>
      </c>
      <c r="K376" s="143" t="str">
        <f>IF(D376=0,"",IFERROR(VLOOKUP(Kataloge_Import!A375,'Nachweis Miete_MNK'!$A$28:$AB$277,6,FALSE),""))</f>
        <v/>
      </c>
      <c r="L376" s="89" t="str">
        <f>IF(D376=0,"",IFERROR(VLOOKUP(Kataloge_Import!A375,'Nachweis Miete_MNK'!$A$28:$AB$277,9,FALSE),""))</f>
        <v/>
      </c>
      <c r="M376" s="89" t="str">
        <f>IF(D376=0,"",IFERROR(VLOOKUP(Kataloge_Import!A375,'Nachweis Miete_MNK'!$A$28:$AB$277,28,FALSE),""))</f>
        <v/>
      </c>
      <c r="N376" s="145" t="str">
        <f t="shared" ref="N376" si="198">IF(D376=0,"",IF(D376&lt;&gt;"","unbar",""))</f>
        <v/>
      </c>
      <c r="O376" s="143"/>
      <c r="P376" s="89"/>
      <c r="Q376" s="147"/>
      <c r="R376" s="89"/>
      <c r="S376" s="89"/>
      <c r="T376" s="89"/>
      <c r="U376" s="156"/>
      <c r="V376" s="143"/>
      <c r="W376" s="143"/>
      <c r="X376" s="143"/>
      <c r="Y376" s="143"/>
      <c r="Z376" s="143"/>
      <c r="AA376" s="143"/>
    </row>
    <row r="377" spans="1:27" ht="18" customHeight="1" x14ac:dyDescent="0.2">
      <c r="A377" s="137" t="str">
        <f t="shared" si="171"/>
        <v/>
      </c>
      <c r="B377" s="138" t="str">
        <f>IF(D377=0,"",IF(D377&lt;&gt;"",Kataloge_Import!B376,""))</f>
        <v/>
      </c>
      <c r="C377" s="138" t="str">
        <f t="shared" si="169"/>
        <v/>
      </c>
      <c r="D377" s="157" t="str">
        <f>IFERROR(VLOOKUP(Kataloge_Import!A376,'Nachweis Miete_MNK'!$A$28:$AB$277,26,FALSE),"")</f>
        <v/>
      </c>
      <c r="E377" s="90"/>
      <c r="F377" s="90"/>
      <c r="G377" s="140"/>
      <c r="H377" s="140"/>
      <c r="I377" s="140"/>
      <c r="J377" s="144"/>
      <c r="K377" s="144"/>
      <c r="L377" s="139"/>
      <c r="M377" s="139"/>
      <c r="N377" s="146"/>
      <c r="O377" s="144" t="str">
        <f>IF(D377=0,"",IFERROR(VLOOKUP(Kataloge_Import!A376,'Nachweis Miete_MNK'!$A$28:$AB$277,7,FALSE),""))</f>
        <v/>
      </c>
      <c r="P377" s="139" t="str">
        <f>IF(D377=0,"",IFERROR(VLOOKUP(Kataloge_Import!A376,'Nachweis Miete_MNK'!$A$28:$AB$277,14,FALSE),""))</f>
        <v/>
      </c>
      <c r="Q377" s="148" t="str">
        <f>IF(D377=0,"",IFERROR(VLOOKUP(Kataloge_Import!A376,'Nachweis Miete_MNK'!$A$28:$AB$277,8,FALSE),""))</f>
        <v/>
      </c>
      <c r="R377" s="139" t="str">
        <f>IF(D377=0,"",IFERROR(VLOOKUP(Kataloge_Import!A376,'Nachweis Miete_MNK'!$A$28:$AB$277,27,FALSE),""))</f>
        <v/>
      </c>
      <c r="S377" s="139" t="str">
        <f>IF(D377=0,"",IFERROR(VLOOKUP(Kataloge_Import!A376,'Nachweis Miete_MNK'!$A$28:$AB$277,18,FALSE),""))</f>
        <v/>
      </c>
      <c r="T377" s="139" t="str">
        <f>IF(D377=0,"",IFERROR(VLOOKUP(Kataloge_Import!A376,'Nachweis Miete_MNK'!$A$28:$AB$277,20,FALSE),""))</f>
        <v/>
      </c>
      <c r="U377" s="157" t="str">
        <f>IF(D377=0,"",IFERROR(VLOOKUP(Kataloge_Import!A376,'Nachweis Miete_MNK'!$A$28:$AB$277,25,FALSE),""))</f>
        <v/>
      </c>
      <c r="V377" s="144" t="str">
        <f>IF(AND($B377&lt;&gt;"",HHJ=Kataloge!S$1),CONCATENATE($U377,"_","Mietneben- bzw. Betriebsausgaben"),"")</f>
        <v/>
      </c>
      <c r="W377" s="144" t="str">
        <f>IF(AND($B377&lt;&gt;"",HHJ=Kataloge!T$1),CONCATENATE($U377,"_","Mietneben- bzw. Betriebsausgaben"),"")</f>
        <v/>
      </c>
      <c r="X377" s="144" t="str">
        <f>IF(AND($B377&lt;&gt;"",HHJ=Kataloge!U$1),CONCATENATE($U377,"_","Mietneben- bzw. Betriebsausgaben"),"")</f>
        <v/>
      </c>
      <c r="Y377" s="144" t="str">
        <f>IF(AND($B377&lt;&gt;"",HHJ=Kataloge!V$1),CONCATENATE($U377,"_","Mietneben- bzw. Betriebsausgaben"),"")</f>
        <v/>
      </c>
      <c r="Z377" s="144" t="str">
        <f>IF(AND($B377&lt;&gt;"",HHJ=Kataloge!W$1),CONCATENATE($U377,"_","Mietneben- bzw. Betriebsausgaben"),"")</f>
        <v/>
      </c>
      <c r="AA377" s="144" t="str">
        <f>IF(AND($B377&lt;&gt;"",HHJ=Kataloge!X$1),CONCATENATE($U377,"_","Mietneben- bzw. Betriebsausgaben"),"")</f>
        <v/>
      </c>
    </row>
    <row r="378" spans="1:27" ht="18" customHeight="1" x14ac:dyDescent="0.2">
      <c r="A378" s="86" t="str">
        <f t="shared" si="171"/>
        <v/>
      </c>
      <c r="B378" s="87" t="str">
        <f>IF(D378=0,"",IF(D378&lt;&gt;"",Kataloge_Import!B377,""))</f>
        <v/>
      </c>
      <c r="C378" s="87" t="str">
        <f t="shared" si="169"/>
        <v/>
      </c>
      <c r="D378" s="156" t="str">
        <f>IFERROR(VLOOKUP(Kataloge_Import!A377,'Nachweis Miete_MNK'!$A$28:$AB$277,23,FALSE),"")</f>
        <v/>
      </c>
      <c r="E378" s="90"/>
      <c r="F378" s="90"/>
      <c r="G378" s="88" t="str">
        <f>IF(D378=0,"",IFERROR(VLOOKUP(Kataloge_Import!A377,'Nachweis Miete_MNK'!$A$28:$AB$277,2,FALSE),""))</f>
        <v/>
      </c>
      <c r="H378" s="88" t="str">
        <f>IF(D378=0,"",IFERROR(VLOOKUP(Kataloge_Import!A377,'Nachweis Miete_MNK'!$A$28:$AB$277,3,FALSE),""))</f>
        <v/>
      </c>
      <c r="I378" s="88" t="str">
        <f>IF(D378=0,"",IFERROR(VLOOKUP(Kataloge_Import!A377,'Nachweis Miete_MNK'!$A$28:$AB$277,4,FALSE),""))</f>
        <v/>
      </c>
      <c r="J378" s="143" t="str">
        <f>IF(D378=0,"",IFERROR(VLOOKUP(Kataloge_Import!A377,'Nachweis Miete_MNK'!$A$28:$AB$277,5,FALSE),""))</f>
        <v/>
      </c>
      <c r="K378" s="143" t="str">
        <f>IF(D378=0,"",IFERROR(VLOOKUP(Kataloge_Import!A377,'Nachweis Miete_MNK'!$A$28:$AB$277,6,FALSE),""))</f>
        <v/>
      </c>
      <c r="L378" s="89" t="str">
        <f>IF(D378=0,"",IFERROR(VLOOKUP(Kataloge_Import!A377,'Nachweis Miete_MNK'!$A$28:$AB$277,9,FALSE),""))</f>
        <v/>
      </c>
      <c r="M378" s="89" t="str">
        <f>IF(D378=0,"",IFERROR(VLOOKUP(Kataloge_Import!A377,'Nachweis Miete_MNK'!$A$28:$AB$277,28,FALSE),""))</f>
        <v/>
      </c>
      <c r="N378" s="145" t="str">
        <f t="shared" ref="N378" si="199">IF(D378=0,"",IF(D378&lt;&gt;"","unbar",""))</f>
        <v/>
      </c>
      <c r="O378" s="143"/>
      <c r="P378" s="89"/>
      <c r="Q378" s="147"/>
      <c r="R378" s="89"/>
      <c r="S378" s="89"/>
      <c r="T378" s="89"/>
      <c r="U378" s="156"/>
      <c r="V378" s="143"/>
      <c r="W378" s="143"/>
      <c r="X378" s="143"/>
      <c r="Y378" s="143"/>
      <c r="Z378" s="143"/>
      <c r="AA378" s="143"/>
    </row>
    <row r="379" spans="1:27" ht="18" customHeight="1" x14ac:dyDescent="0.2">
      <c r="A379" s="137" t="str">
        <f t="shared" si="171"/>
        <v/>
      </c>
      <c r="B379" s="138" t="str">
        <f>IF(D379=0,"",IF(D379&lt;&gt;"",Kataloge_Import!B378,""))</f>
        <v/>
      </c>
      <c r="C379" s="138" t="str">
        <f t="shared" si="169"/>
        <v/>
      </c>
      <c r="D379" s="157" t="str">
        <f>IFERROR(VLOOKUP(Kataloge_Import!A378,'Nachweis Miete_MNK'!$A$28:$AB$277,26,FALSE),"")</f>
        <v/>
      </c>
      <c r="E379" s="90"/>
      <c r="F379" s="90"/>
      <c r="G379" s="140"/>
      <c r="H379" s="140"/>
      <c r="I379" s="140"/>
      <c r="J379" s="144"/>
      <c r="K379" s="144"/>
      <c r="L379" s="139"/>
      <c r="M379" s="139"/>
      <c r="N379" s="146"/>
      <c r="O379" s="144" t="str">
        <f>IF(D379=0,"",IFERROR(VLOOKUP(Kataloge_Import!A378,'Nachweis Miete_MNK'!$A$28:$AB$277,7,FALSE),""))</f>
        <v/>
      </c>
      <c r="P379" s="139" t="str">
        <f>IF(D379=0,"",IFERROR(VLOOKUP(Kataloge_Import!A378,'Nachweis Miete_MNK'!$A$28:$AB$277,14,FALSE),""))</f>
        <v/>
      </c>
      <c r="Q379" s="148" t="str">
        <f>IF(D379=0,"",IFERROR(VLOOKUP(Kataloge_Import!A378,'Nachweis Miete_MNK'!$A$28:$AB$277,8,FALSE),""))</f>
        <v/>
      </c>
      <c r="R379" s="139" t="str">
        <f>IF(D379=0,"",IFERROR(VLOOKUP(Kataloge_Import!A378,'Nachweis Miete_MNK'!$A$28:$AB$277,27,FALSE),""))</f>
        <v/>
      </c>
      <c r="S379" s="139" t="str">
        <f>IF(D379=0,"",IFERROR(VLOOKUP(Kataloge_Import!A378,'Nachweis Miete_MNK'!$A$28:$AB$277,18,FALSE),""))</f>
        <v/>
      </c>
      <c r="T379" s="139" t="str">
        <f>IF(D379=0,"",IFERROR(VLOOKUP(Kataloge_Import!A378,'Nachweis Miete_MNK'!$A$28:$AB$277,20,FALSE),""))</f>
        <v/>
      </c>
      <c r="U379" s="157" t="str">
        <f>IF(D379=0,"",IFERROR(VLOOKUP(Kataloge_Import!A378,'Nachweis Miete_MNK'!$A$28:$AB$277,25,FALSE),""))</f>
        <v/>
      </c>
      <c r="V379" s="144" t="str">
        <f>IF(AND($B379&lt;&gt;"",HHJ=Kataloge!S$1),CONCATENATE($U379,"_","Mietneben- bzw. Betriebsausgaben"),"")</f>
        <v/>
      </c>
      <c r="W379" s="144" t="str">
        <f>IF(AND($B379&lt;&gt;"",HHJ=Kataloge!T$1),CONCATENATE($U379,"_","Mietneben- bzw. Betriebsausgaben"),"")</f>
        <v/>
      </c>
      <c r="X379" s="144" t="str">
        <f>IF(AND($B379&lt;&gt;"",HHJ=Kataloge!U$1),CONCATENATE($U379,"_","Mietneben- bzw. Betriebsausgaben"),"")</f>
        <v/>
      </c>
      <c r="Y379" s="144" t="str">
        <f>IF(AND($B379&lt;&gt;"",HHJ=Kataloge!V$1),CONCATENATE($U379,"_","Mietneben- bzw. Betriebsausgaben"),"")</f>
        <v/>
      </c>
      <c r="Z379" s="144" t="str">
        <f>IF(AND($B379&lt;&gt;"",HHJ=Kataloge!W$1),CONCATENATE($U379,"_","Mietneben- bzw. Betriebsausgaben"),"")</f>
        <v/>
      </c>
      <c r="AA379" s="144" t="str">
        <f>IF(AND($B379&lt;&gt;"",HHJ=Kataloge!X$1),CONCATENATE($U379,"_","Mietneben- bzw. Betriebsausgaben"),"")</f>
        <v/>
      </c>
    </row>
    <row r="380" spans="1:27" ht="18" customHeight="1" x14ac:dyDescent="0.2">
      <c r="A380" s="86" t="str">
        <f t="shared" si="171"/>
        <v/>
      </c>
      <c r="B380" s="87" t="str">
        <f>IF(D380=0,"",IF(D380&lt;&gt;"",Kataloge_Import!B379,""))</f>
        <v/>
      </c>
      <c r="C380" s="87" t="str">
        <f t="shared" si="169"/>
        <v/>
      </c>
      <c r="D380" s="156" t="str">
        <f>IFERROR(VLOOKUP(Kataloge_Import!A379,'Nachweis Miete_MNK'!$A$28:$AB$277,23,FALSE),"")</f>
        <v/>
      </c>
      <c r="E380" s="90"/>
      <c r="F380" s="90"/>
      <c r="G380" s="88" t="str">
        <f>IF(D380=0,"",IFERROR(VLOOKUP(Kataloge_Import!A379,'Nachweis Miete_MNK'!$A$28:$AB$277,2,FALSE),""))</f>
        <v/>
      </c>
      <c r="H380" s="88" t="str">
        <f>IF(D380=0,"",IFERROR(VLOOKUP(Kataloge_Import!A379,'Nachweis Miete_MNK'!$A$28:$AB$277,3,FALSE),""))</f>
        <v/>
      </c>
      <c r="I380" s="88" t="str">
        <f>IF(D380=0,"",IFERROR(VLOOKUP(Kataloge_Import!A379,'Nachweis Miete_MNK'!$A$28:$AB$277,4,FALSE),""))</f>
        <v/>
      </c>
      <c r="J380" s="143" t="str">
        <f>IF(D380=0,"",IFERROR(VLOOKUP(Kataloge_Import!A379,'Nachweis Miete_MNK'!$A$28:$AB$277,5,FALSE),""))</f>
        <v/>
      </c>
      <c r="K380" s="143" t="str">
        <f>IF(D380=0,"",IFERROR(VLOOKUP(Kataloge_Import!A379,'Nachweis Miete_MNK'!$A$28:$AB$277,6,FALSE),""))</f>
        <v/>
      </c>
      <c r="L380" s="89" t="str">
        <f>IF(D380=0,"",IFERROR(VLOOKUP(Kataloge_Import!A379,'Nachweis Miete_MNK'!$A$28:$AB$277,9,FALSE),""))</f>
        <v/>
      </c>
      <c r="M380" s="89" t="str">
        <f>IF(D380=0,"",IFERROR(VLOOKUP(Kataloge_Import!A379,'Nachweis Miete_MNK'!$A$28:$AB$277,28,FALSE),""))</f>
        <v/>
      </c>
      <c r="N380" s="145" t="str">
        <f t="shared" ref="N380" si="200">IF(D380=0,"",IF(D380&lt;&gt;"","unbar",""))</f>
        <v/>
      </c>
      <c r="O380" s="143"/>
      <c r="P380" s="89"/>
      <c r="Q380" s="147"/>
      <c r="R380" s="89"/>
      <c r="S380" s="89"/>
      <c r="T380" s="89"/>
      <c r="U380" s="156"/>
      <c r="V380" s="143"/>
      <c r="W380" s="143"/>
      <c r="X380" s="143"/>
      <c r="Y380" s="143"/>
      <c r="Z380" s="143"/>
      <c r="AA380" s="143"/>
    </row>
    <row r="381" spans="1:27" ht="18" customHeight="1" x14ac:dyDescent="0.2">
      <c r="A381" s="137" t="str">
        <f t="shared" si="171"/>
        <v/>
      </c>
      <c r="B381" s="138" t="str">
        <f>IF(D381=0,"",IF(D381&lt;&gt;"",Kataloge_Import!B380,""))</f>
        <v/>
      </c>
      <c r="C381" s="138" t="str">
        <f t="shared" si="169"/>
        <v/>
      </c>
      <c r="D381" s="157" t="str">
        <f>IFERROR(VLOOKUP(Kataloge_Import!A380,'Nachweis Miete_MNK'!$A$28:$AB$277,26,FALSE),"")</f>
        <v/>
      </c>
      <c r="E381" s="90"/>
      <c r="F381" s="90"/>
      <c r="G381" s="140"/>
      <c r="H381" s="140"/>
      <c r="I381" s="140"/>
      <c r="J381" s="144"/>
      <c r="K381" s="144"/>
      <c r="L381" s="139"/>
      <c r="M381" s="139"/>
      <c r="N381" s="146"/>
      <c r="O381" s="144" t="str">
        <f>IF(D381=0,"",IFERROR(VLOOKUP(Kataloge_Import!A380,'Nachweis Miete_MNK'!$A$28:$AB$277,7,FALSE),""))</f>
        <v/>
      </c>
      <c r="P381" s="139" t="str">
        <f>IF(D381=0,"",IFERROR(VLOOKUP(Kataloge_Import!A380,'Nachweis Miete_MNK'!$A$28:$AB$277,14,FALSE),""))</f>
        <v/>
      </c>
      <c r="Q381" s="148" t="str">
        <f>IF(D381=0,"",IFERROR(VLOOKUP(Kataloge_Import!A380,'Nachweis Miete_MNK'!$A$28:$AB$277,8,FALSE),""))</f>
        <v/>
      </c>
      <c r="R381" s="139" t="str">
        <f>IF(D381=0,"",IFERROR(VLOOKUP(Kataloge_Import!A380,'Nachweis Miete_MNK'!$A$28:$AB$277,27,FALSE),""))</f>
        <v/>
      </c>
      <c r="S381" s="139" t="str">
        <f>IF(D381=0,"",IFERROR(VLOOKUP(Kataloge_Import!A380,'Nachweis Miete_MNK'!$A$28:$AB$277,18,FALSE),""))</f>
        <v/>
      </c>
      <c r="T381" s="139" t="str">
        <f>IF(D381=0,"",IFERROR(VLOOKUP(Kataloge_Import!A380,'Nachweis Miete_MNK'!$A$28:$AB$277,20,FALSE),""))</f>
        <v/>
      </c>
      <c r="U381" s="157" t="str">
        <f>IF(D381=0,"",IFERROR(VLOOKUP(Kataloge_Import!A380,'Nachweis Miete_MNK'!$A$28:$AB$277,25,FALSE),""))</f>
        <v/>
      </c>
      <c r="V381" s="144" t="str">
        <f>IF(AND($B381&lt;&gt;"",HHJ=Kataloge!S$1),CONCATENATE($U381,"_","Mietneben- bzw. Betriebsausgaben"),"")</f>
        <v/>
      </c>
      <c r="W381" s="144" t="str">
        <f>IF(AND($B381&lt;&gt;"",HHJ=Kataloge!T$1),CONCATENATE($U381,"_","Mietneben- bzw. Betriebsausgaben"),"")</f>
        <v/>
      </c>
      <c r="X381" s="144" t="str">
        <f>IF(AND($B381&lt;&gt;"",HHJ=Kataloge!U$1),CONCATENATE($U381,"_","Mietneben- bzw. Betriebsausgaben"),"")</f>
        <v/>
      </c>
      <c r="Y381" s="144" t="str">
        <f>IF(AND($B381&lt;&gt;"",HHJ=Kataloge!V$1),CONCATENATE($U381,"_","Mietneben- bzw. Betriebsausgaben"),"")</f>
        <v/>
      </c>
      <c r="Z381" s="144" t="str">
        <f>IF(AND($B381&lt;&gt;"",HHJ=Kataloge!W$1),CONCATENATE($U381,"_","Mietneben- bzw. Betriebsausgaben"),"")</f>
        <v/>
      </c>
      <c r="AA381" s="144" t="str">
        <f>IF(AND($B381&lt;&gt;"",HHJ=Kataloge!X$1),CONCATENATE($U381,"_","Mietneben- bzw. Betriebsausgaben"),"")</f>
        <v/>
      </c>
    </row>
    <row r="382" spans="1:27" ht="18" customHeight="1" x14ac:dyDescent="0.2">
      <c r="A382" s="86" t="str">
        <f t="shared" si="171"/>
        <v/>
      </c>
      <c r="B382" s="87" t="str">
        <f>IF(D382=0,"",IF(D382&lt;&gt;"",Kataloge_Import!B381,""))</f>
        <v/>
      </c>
      <c r="C382" s="87" t="str">
        <f t="shared" si="169"/>
        <v/>
      </c>
      <c r="D382" s="156" t="str">
        <f>IFERROR(VLOOKUP(Kataloge_Import!A381,'Nachweis Miete_MNK'!$A$28:$AB$277,23,FALSE),"")</f>
        <v/>
      </c>
      <c r="E382" s="90"/>
      <c r="F382" s="90"/>
      <c r="G382" s="88" t="str">
        <f>IF(D382=0,"",IFERROR(VLOOKUP(Kataloge_Import!A381,'Nachweis Miete_MNK'!$A$28:$AB$277,2,FALSE),""))</f>
        <v/>
      </c>
      <c r="H382" s="88" t="str">
        <f>IF(D382=0,"",IFERROR(VLOOKUP(Kataloge_Import!A381,'Nachweis Miete_MNK'!$A$28:$AB$277,3,FALSE),""))</f>
        <v/>
      </c>
      <c r="I382" s="88" t="str">
        <f>IF(D382=0,"",IFERROR(VLOOKUP(Kataloge_Import!A381,'Nachweis Miete_MNK'!$A$28:$AB$277,4,FALSE),""))</f>
        <v/>
      </c>
      <c r="J382" s="143" t="str">
        <f>IF(D382=0,"",IFERROR(VLOOKUP(Kataloge_Import!A381,'Nachweis Miete_MNK'!$A$28:$AB$277,5,FALSE),""))</f>
        <v/>
      </c>
      <c r="K382" s="143" t="str">
        <f>IF(D382=0,"",IFERROR(VLOOKUP(Kataloge_Import!A381,'Nachweis Miete_MNK'!$A$28:$AB$277,6,FALSE),""))</f>
        <v/>
      </c>
      <c r="L382" s="89" t="str">
        <f>IF(D382=0,"",IFERROR(VLOOKUP(Kataloge_Import!A381,'Nachweis Miete_MNK'!$A$28:$AB$277,9,FALSE),""))</f>
        <v/>
      </c>
      <c r="M382" s="89" t="str">
        <f>IF(D382=0,"",IFERROR(VLOOKUP(Kataloge_Import!A381,'Nachweis Miete_MNK'!$A$28:$AB$277,28,FALSE),""))</f>
        <v/>
      </c>
      <c r="N382" s="145" t="str">
        <f t="shared" ref="N382" si="201">IF(D382=0,"",IF(D382&lt;&gt;"","unbar",""))</f>
        <v/>
      </c>
      <c r="O382" s="143"/>
      <c r="P382" s="89"/>
      <c r="Q382" s="147"/>
      <c r="R382" s="89"/>
      <c r="S382" s="89"/>
      <c r="T382" s="89"/>
      <c r="U382" s="156"/>
      <c r="V382" s="143"/>
      <c r="W382" s="143"/>
      <c r="X382" s="143"/>
      <c r="Y382" s="143"/>
      <c r="Z382" s="143"/>
      <c r="AA382" s="143"/>
    </row>
    <row r="383" spans="1:27" ht="18" customHeight="1" x14ac:dyDescent="0.2">
      <c r="A383" s="137" t="str">
        <f t="shared" si="171"/>
        <v/>
      </c>
      <c r="B383" s="138" t="str">
        <f>IF(D383=0,"",IF(D383&lt;&gt;"",Kataloge_Import!B382,""))</f>
        <v/>
      </c>
      <c r="C383" s="138" t="str">
        <f t="shared" si="169"/>
        <v/>
      </c>
      <c r="D383" s="157" t="str">
        <f>IFERROR(VLOOKUP(Kataloge_Import!A382,'Nachweis Miete_MNK'!$A$28:$AB$277,26,FALSE),"")</f>
        <v/>
      </c>
      <c r="E383" s="90"/>
      <c r="F383" s="90"/>
      <c r="G383" s="140"/>
      <c r="H383" s="140"/>
      <c r="I383" s="140"/>
      <c r="J383" s="144"/>
      <c r="K383" s="144"/>
      <c r="L383" s="139"/>
      <c r="M383" s="139"/>
      <c r="N383" s="146"/>
      <c r="O383" s="144" t="str">
        <f>IF(D383=0,"",IFERROR(VLOOKUP(Kataloge_Import!A382,'Nachweis Miete_MNK'!$A$28:$AB$277,7,FALSE),""))</f>
        <v/>
      </c>
      <c r="P383" s="139" t="str">
        <f>IF(D383=0,"",IFERROR(VLOOKUP(Kataloge_Import!A382,'Nachweis Miete_MNK'!$A$28:$AB$277,14,FALSE),""))</f>
        <v/>
      </c>
      <c r="Q383" s="148" t="str">
        <f>IF(D383=0,"",IFERROR(VLOOKUP(Kataloge_Import!A382,'Nachweis Miete_MNK'!$A$28:$AB$277,8,FALSE),""))</f>
        <v/>
      </c>
      <c r="R383" s="139" t="str">
        <f>IF(D383=0,"",IFERROR(VLOOKUP(Kataloge_Import!A382,'Nachweis Miete_MNK'!$A$28:$AB$277,27,FALSE),""))</f>
        <v/>
      </c>
      <c r="S383" s="139" t="str">
        <f>IF(D383=0,"",IFERROR(VLOOKUP(Kataloge_Import!A382,'Nachweis Miete_MNK'!$A$28:$AB$277,18,FALSE),""))</f>
        <v/>
      </c>
      <c r="T383" s="139" t="str">
        <f>IF(D383=0,"",IFERROR(VLOOKUP(Kataloge_Import!A382,'Nachweis Miete_MNK'!$A$28:$AB$277,20,FALSE),""))</f>
        <v/>
      </c>
      <c r="U383" s="157" t="str">
        <f>IF(D383=0,"",IFERROR(VLOOKUP(Kataloge_Import!A382,'Nachweis Miete_MNK'!$A$28:$AB$277,25,FALSE),""))</f>
        <v/>
      </c>
      <c r="V383" s="144" t="str">
        <f>IF(AND($B383&lt;&gt;"",HHJ=Kataloge!S$1),CONCATENATE($U383,"_","Mietneben- bzw. Betriebsausgaben"),"")</f>
        <v/>
      </c>
      <c r="W383" s="144" t="str">
        <f>IF(AND($B383&lt;&gt;"",HHJ=Kataloge!T$1),CONCATENATE($U383,"_","Mietneben- bzw. Betriebsausgaben"),"")</f>
        <v/>
      </c>
      <c r="X383" s="144" t="str">
        <f>IF(AND($B383&lt;&gt;"",HHJ=Kataloge!U$1),CONCATENATE($U383,"_","Mietneben- bzw. Betriebsausgaben"),"")</f>
        <v/>
      </c>
      <c r="Y383" s="144" t="str">
        <f>IF(AND($B383&lt;&gt;"",HHJ=Kataloge!V$1),CONCATENATE($U383,"_","Mietneben- bzw. Betriebsausgaben"),"")</f>
        <v/>
      </c>
      <c r="Z383" s="144" t="str">
        <f>IF(AND($B383&lt;&gt;"",HHJ=Kataloge!W$1),CONCATENATE($U383,"_","Mietneben- bzw. Betriebsausgaben"),"")</f>
        <v/>
      </c>
      <c r="AA383" s="144" t="str">
        <f>IF(AND($B383&lt;&gt;"",HHJ=Kataloge!X$1),CONCATENATE($U383,"_","Mietneben- bzw. Betriebsausgaben"),"")</f>
        <v/>
      </c>
    </row>
    <row r="384" spans="1:27" ht="18" customHeight="1" x14ac:dyDescent="0.2">
      <c r="A384" s="86" t="str">
        <f t="shared" si="171"/>
        <v/>
      </c>
      <c r="B384" s="87" t="str">
        <f>IF(D384=0,"",IF(D384&lt;&gt;"",Kataloge_Import!B383,""))</f>
        <v/>
      </c>
      <c r="C384" s="87" t="str">
        <f t="shared" si="169"/>
        <v/>
      </c>
      <c r="D384" s="156" t="str">
        <f>IFERROR(VLOOKUP(Kataloge_Import!A383,'Nachweis Miete_MNK'!$A$28:$AB$277,23,FALSE),"")</f>
        <v/>
      </c>
      <c r="E384" s="90"/>
      <c r="F384" s="90"/>
      <c r="G384" s="88" t="str">
        <f>IF(D384=0,"",IFERROR(VLOOKUP(Kataloge_Import!A383,'Nachweis Miete_MNK'!$A$28:$AB$277,2,FALSE),""))</f>
        <v/>
      </c>
      <c r="H384" s="88" t="str">
        <f>IF(D384=0,"",IFERROR(VLOOKUP(Kataloge_Import!A383,'Nachweis Miete_MNK'!$A$28:$AB$277,3,FALSE),""))</f>
        <v/>
      </c>
      <c r="I384" s="88" t="str">
        <f>IF(D384=0,"",IFERROR(VLOOKUP(Kataloge_Import!A383,'Nachweis Miete_MNK'!$A$28:$AB$277,4,FALSE),""))</f>
        <v/>
      </c>
      <c r="J384" s="143" t="str">
        <f>IF(D384=0,"",IFERROR(VLOOKUP(Kataloge_Import!A383,'Nachweis Miete_MNK'!$A$28:$AB$277,5,FALSE),""))</f>
        <v/>
      </c>
      <c r="K384" s="143" t="str">
        <f>IF(D384=0,"",IFERROR(VLOOKUP(Kataloge_Import!A383,'Nachweis Miete_MNK'!$A$28:$AB$277,6,FALSE),""))</f>
        <v/>
      </c>
      <c r="L384" s="89" t="str">
        <f>IF(D384=0,"",IFERROR(VLOOKUP(Kataloge_Import!A383,'Nachweis Miete_MNK'!$A$28:$AB$277,9,FALSE),""))</f>
        <v/>
      </c>
      <c r="M384" s="89" t="str">
        <f>IF(D384=0,"",IFERROR(VLOOKUP(Kataloge_Import!A383,'Nachweis Miete_MNK'!$A$28:$AB$277,28,FALSE),""))</f>
        <v/>
      </c>
      <c r="N384" s="145" t="str">
        <f t="shared" ref="N384" si="202">IF(D384=0,"",IF(D384&lt;&gt;"","unbar",""))</f>
        <v/>
      </c>
      <c r="O384" s="143"/>
      <c r="P384" s="89"/>
      <c r="Q384" s="147"/>
      <c r="R384" s="89"/>
      <c r="S384" s="89"/>
      <c r="T384" s="89"/>
      <c r="U384" s="156"/>
      <c r="V384" s="143"/>
      <c r="W384" s="143"/>
      <c r="X384" s="143"/>
      <c r="Y384" s="143"/>
      <c r="Z384" s="143"/>
      <c r="AA384" s="143"/>
    </row>
    <row r="385" spans="1:27" ht="18" customHeight="1" x14ac:dyDescent="0.2">
      <c r="A385" s="137" t="str">
        <f t="shared" si="171"/>
        <v/>
      </c>
      <c r="B385" s="138" t="str">
        <f>IF(D385=0,"",IF(D385&lt;&gt;"",Kataloge_Import!B384,""))</f>
        <v/>
      </c>
      <c r="C385" s="138" t="str">
        <f t="shared" si="169"/>
        <v/>
      </c>
      <c r="D385" s="157" t="str">
        <f>IFERROR(VLOOKUP(Kataloge_Import!A384,'Nachweis Miete_MNK'!$A$28:$AB$277,26,FALSE),"")</f>
        <v/>
      </c>
      <c r="E385" s="90"/>
      <c r="F385" s="90"/>
      <c r="G385" s="140"/>
      <c r="H385" s="140"/>
      <c r="I385" s="140"/>
      <c r="J385" s="144"/>
      <c r="K385" s="144"/>
      <c r="L385" s="139"/>
      <c r="M385" s="139"/>
      <c r="N385" s="146"/>
      <c r="O385" s="144" t="str">
        <f>IF(D385=0,"",IFERROR(VLOOKUP(Kataloge_Import!A384,'Nachweis Miete_MNK'!$A$28:$AB$277,7,FALSE),""))</f>
        <v/>
      </c>
      <c r="P385" s="139" t="str">
        <f>IF(D385=0,"",IFERROR(VLOOKUP(Kataloge_Import!A384,'Nachweis Miete_MNK'!$A$28:$AB$277,14,FALSE),""))</f>
        <v/>
      </c>
      <c r="Q385" s="148" t="str">
        <f>IF(D385=0,"",IFERROR(VLOOKUP(Kataloge_Import!A384,'Nachweis Miete_MNK'!$A$28:$AB$277,8,FALSE),""))</f>
        <v/>
      </c>
      <c r="R385" s="139" t="str">
        <f>IF(D385=0,"",IFERROR(VLOOKUP(Kataloge_Import!A384,'Nachweis Miete_MNK'!$A$28:$AB$277,27,FALSE),""))</f>
        <v/>
      </c>
      <c r="S385" s="139" t="str">
        <f>IF(D385=0,"",IFERROR(VLOOKUP(Kataloge_Import!A384,'Nachweis Miete_MNK'!$A$28:$AB$277,18,FALSE),""))</f>
        <v/>
      </c>
      <c r="T385" s="139" t="str">
        <f>IF(D385=0,"",IFERROR(VLOOKUP(Kataloge_Import!A384,'Nachweis Miete_MNK'!$A$28:$AB$277,20,FALSE),""))</f>
        <v/>
      </c>
      <c r="U385" s="157" t="str">
        <f>IF(D385=0,"",IFERROR(VLOOKUP(Kataloge_Import!A384,'Nachweis Miete_MNK'!$A$28:$AB$277,25,FALSE),""))</f>
        <v/>
      </c>
      <c r="V385" s="144" t="str">
        <f>IF(AND($B385&lt;&gt;"",HHJ=Kataloge!S$1),CONCATENATE($U385,"_","Mietneben- bzw. Betriebsausgaben"),"")</f>
        <v/>
      </c>
      <c r="W385" s="144" t="str">
        <f>IF(AND($B385&lt;&gt;"",HHJ=Kataloge!T$1),CONCATENATE($U385,"_","Mietneben- bzw. Betriebsausgaben"),"")</f>
        <v/>
      </c>
      <c r="X385" s="144" t="str">
        <f>IF(AND($B385&lt;&gt;"",HHJ=Kataloge!U$1),CONCATENATE($U385,"_","Mietneben- bzw. Betriebsausgaben"),"")</f>
        <v/>
      </c>
      <c r="Y385" s="144" t="str">
        <f>IF(AND($B385&lt;&gt;"",HHJ=Kataloge!V$1),CONCATENATE($U385,"_","Mietneben- bzw. Betriebsausgaben"),"")</f>
        <v/>
      </c>
      <c r="Z385" s="144" t="str">
        <f>IF(AND($B385&lt;&gt;"",HHJ=Kataloge!W$1),CONCATENATE($U385,"_","Mietneben- bzw. Betriebsausgaben"),"")</f>
        <v/>
      </c>
      <c r="AA385" s="144" t="str">
        <f>IF(AND($B385&lt;&gt;"",HHJ=Kataloge!X$1),CONCATENATE($U385,"_","Mietneben- bzw. Betriebsausgaben"),"")</f>
        <v/>
      </c>
    </row>
    <row r="386" spans="1:27" ht="18" customHeight="1" x14ac:dyDescent="0.2">
      <c r="A386" s="86" t="str">
        <f t="shared" si="171"/>
        <v/>
      </c>
      <c r="B386" s="87" t="str">
        <f>IF(D386=0,"",IF(D386&lt;&gt;"",Kataloge_Import!B385,""))</f>
        <v/>
      </c>
      <c r="C386" s="87" t="str">
        <f t="shared" ref="C386:C449" si="203">IF(A386="","",IF(D386&lt;&gt;"",HHJ,""))</f>
        <v/>
      </c>
      <c r="D386" s="156" t="str">
        <f>IFERROR(VLOOKUP(Kataloge_Import!A385,'Nachweis Miete_MNK'!$A$28:$AB$277,23,FALSE),"")</f>
        <v/>
      </c>
      <c r="E386" s="90"/>
      <c r="F386" s="90"/>
      <c r="G386" s="88" t="str">
        <f>IF(D386=0,"",IFERROR(VLOOKUP(Kataloge_Import!A385,'Nachweis Miete_MNK'!$A$28:$AB$277,2,FALSE),""))</f>
        <v/>
      </c>
      <c r="H386" s="88" t="str">
        <f>IF(D386=0,"",IFERROR(VLOOKUP(Kataloge_Import!A385,'Nachweis Miete_MNK'!$A$28:$AB$277,3,FALSE),""))</f>
        <v/>
      </c>
      <c r="I386" s="88" t="str">
        <f>IF(D386=0,"",IFERROR(VLOOKUP(Kataloge_Import!A385,'Nachweis Miete_MNK'!$A$28:$AB$277,4,FALSE),""))</f>
        <v/>
      </c>
      <c r="J386" s="143" t="str">
        <f>IF(D386=0,"",IFERROR(VLOOKUP(Kataloge_Import!A385,'Nachweis Miete_MNK'!$A$28:$AB$277,5,FALSE),""))</f>
        <v/>
      </c>
      <c r="K386" s="143" t="str">
        <f>IF(D386=0,"",IFERROR(VLOOKUP(Kataloge_Import!A385,'Nachweis Miete_MNK'!$A$28:$AB$277,6,FALSE),""))</f>
        <v/>
      </c>
      <c r="L386" s="89" t="str">
        <f>IF(D386=0,"",IFERROR(VLOOKUP(Kataloge_Import!A385,'Nachweis Miete_MNK'!$A$28:$AB$277,9,FALSE),""))</f>
        <v/>
      </c>
      <c r="M386" s="89" t="str">
        <f>IF(D386=0,"",IFERROR(VLOOKUP(Kataloge_Import!A385,'Nachweis Miete_MNK'!$A$28:$AB$277,28,FALSE),""))</f>
        <v/>
      </c>
      <c r="N386" s="145" t="str">
        <f t="shared" ref="N386" si="204">IF(D386=0,"",IF(D386&lt;&gt;"","unbar",""))</f>
        <v/>
      </c>
      <c r="O386" s="143"/>
      <c r="P386" s="89"/>
      <c r="Q386" s="147"/>
      <c r="R386" s="89"/>
      <c r="S386" s="89"/>
      <c r="T386" s="89"/>
      <c r="U386" s="156"/>
      <c r="V386" s="143"/>
      <c r="W386" s="143"/>
      <c r="X386" s="143"/>
      <c r="Y386" s="143"/>
      <c r="Z386" s="143"/>
      <c r="AA386" s="143"/>
    </row>
    <row r="387" spans="1:27" ht="18" customHeight="1" x14ac:dyDescent="0.2">
      <c r="A387" s="137" t="str">
        <f t="shared" si="171"/>
        <v/>
      </c>
      <c r="B387" s="138" t="str">
        <f>IF(D387=0,"",IF(D387&lt;&gt;"",Kataloge_Import!B386,""))</f>
        <v/>
      </c>
      <c r="C387" s="138" t="str">
        <f t="shared" si="203"/>
        <v/>
      </c>
      <c r="D387" s="157" t="str">
        <f>IFERROR(VLOOKUP(Kataloge_Import!A386,'Nachweis Miete_MNK'!$A$28:$AB$277,26,FALSE),"")</f>
        <v/>
      </c>
      <c r="E387" s="90"/>
      <c r="F387" s="90"/>
      <c r="G387" s="140"/>
      <c r="H387" s="140"/>
      <c r="I387" s="140"/>
      <c r="J387" s="144"/>
      <c r="K387" s="144"/>
      <c r="L387" s="139"/>
      <c r="M387" s="139"/>
      <c r="N387" s="146"/>
      <c r="O387" s="144" t="str">
        <f>IF(D387=0,"",IFERROR(VLOOKUP(Kataloge_Import!A386,'Nachweis Miete_MNK'!$A$28:$AB$277,7,FALSE),""))</f>
        <v/>
      </c>
      <c r="P387" s="139" t="str">
        <f>IF(D387=0,"",IFERROR(VLOOKUP(Kataloge_Import!A386,'Nachweis Miete_MNK'!$A$28:$AB$277,14,FALSE),""))</f>
        <v/>
      </c>
      <c r="Q387" s="148" t="str">
        <f>IF(D387=0,"",IFERROR(VLOOKUP(Kataloge_Import!A386,'Nachweis Miete_MNK'!$A$28:$AB$277,8,FALSE),""))</f>
        <v/>
      </c>
      <c r="R387" s="139" t="str">
        <f>IF(D387=0,"",IFERROR(VLOOKUP(Kataloge_Import!A386,'Nachweis Miete_MNK'!$A$28:$AB$277,27,FALSE),""))</f>
        <v/>
      </c>
      <c r="S387" s="139" t="str">
        <f>IF(D387=0,"",IFERROR(VLOOKUP(Kataloge_Import!A386,'Nachweis Miete_MNK'!$A$28:$AB$277,18,FALSE),""))</f>
        <v/>
      </c>
      <c r="T387" s="139" t="str">
        <f>IF(D387=0,"",IFERROR(VLOOKUP(Kataloge_Import!A386,'Nachweis Miete_MNK'!$A$28:$AB$277,20,FALSE),""))</f>
        <v/>
      </c>
      <c r="U387" s="157" t="str">
        <f>IF(D387=0,"",IFERROR(VLOOKUP(Kataloge_Import!A386,'Nachweis Miete_MNK'!$A$28:$AB$277,25,FALSE),""))</f>
        <v/>
      </c>
      <c r="V387" s="144" t="str">
        <f>IF(AND($B387&lt;&gt;"",HHJ=Kataloge!S$1),CONCATENATE($U387,"_","Mietneben- bzw. Betriebsausgaben"),"")</f>
        <v/>
      </c>
      <c r="W387" s="144" t="str">
        <f>IF(AND($B387&lt;&gt;"",HHJ=Kataloge!T$1),CONCATENATE($U387,"_","Mietneben- bzw. Betriebsausgaben"),"")</f>
        <v/>
      </c>
      <c r="X387" s="144" t="str">
        <f>IF(AND($B387&lt;&gt;"",HHJ=Kataloge!U$1),CONCATENATE($U387,"_","Mietneben- bzw. Betriebsausgaben"),"")</f>
        <v/>
      </c>
      <c r="Y387" s="144" t="str">
        <f>IF(AND($B387&lt;&gt;"",HHJ=Kataloge!V$1),CONCATENATE($U387,"_","Mietneben- bzw. Betriebsausgaben"),"")</f>
        <v/>
      </c>
      <c r="Z387" s="144" t="str">
        <f>IF(AND($B387&lt;&gt;"",HHJ=Kataloge!W$1),CONCATENATE($U387,"_","Mietneben- bzw. Betriebsausgaben"),"")</f>
        <v/>
      </c>
      <c r="AA387" s="144" t="str">
        <f>IF(AND($B387&lt;&gt;"",HHJ=Kataloge!X$1),CONCATENATE($U387,"_","Mietneben- bzw. Betriebsausgaben"),"")</f>
        <v/>
      </c>
    </row>
    <row r="388" spans="1:27" ht="18" customHeight="1" x14ac:dyDescent="0.2">
      <c r="A388" s="86" t="str">
        <f t="shared" ref="A388:A451" si="205">IF(D388=0,"",IF(D388&lt;&gt;"","Beleg_Import_A_MIETE",""))</f>
        <v/>
      </c>
      <c r="B388" s="87" t="str">
        <f>IF(D388=0,"",IF(D388&lt;&gt;"",Kataloge_Import!B387,""))</f>
        <v/>
      </c>
      <c r="C388" s="87" t="str">
        <f t="shared" si="203"/>
        <v/>
      </c>
      <c r="D388" s="156" t="str">
        <f>IFERROR(VLOOKUP(Kataloge_Import!A387,'Nachweis Miete_MNK'!$A$28:$AB$277,23,FALSE),"")</f>
        <v/>
      </c>
      <c r="E388" s="90"/>
      <c r="F388" s="90"/>
      <c r="G388" s="88" t="str">
        <f>IF(D388=0,"",IFERROR(VLOOKUP(Kataloge_Import!A387,'Nachweis Miete_MNK'!$A$28:$AB$277,2,FALSE),""))</f>
        <v/>
      </c>
      <c r="H388" s="88" t="str">
        <f>IF(D388=0,"",IFERROR(VLOOKUP(Kataloge_Import!A387,'Nachweis Miete_MNK'!$A$28:$AB$277,3,FALSE),""))</f>
        <v/>
      </c>
      <c r="I388" s="88" t="str">
        <f>IF(D388=0,"",IFERROR(VLOOKUP(Kataloge_Import!A387,'Nachweis Miete_MNK'!$A$28:$AB$277,4,FALSE),""))</f>
        <v/>
      </c>
      <c r="J388" s="143" t="str">
        <f>IF(D388=0,"",IFERROR(VLOOKUP(Kataloge_Import!A387,'Nachweis Miete_MNK'!$A$28:$AB$277,5,FALSE),""))</f>
        <v/>
      </c>
      <c r="K388" s="143" t="str">
        <f>IF(D388=0,"",IFERROR(VLOOKUP(Kataloge_Import!A387,'Nachweis Miete_MNK'!$A$28:$AB$277,6,FALSE),""))</f>
        <v/>
      </c>
      <c r="L388" s="89" t="str">
        <f>IF(D388=0,"",IFERROR(VLOOKUP(Kataloge_Import!A387,'Nachweis Miete_MNK'!$A$28:$AB$277,9,FALSE),""))</f>
        <v/>
      </c>
      <c r="M388" s="89" t="str">
        <f>IF(D388=0,"",IFERROR(VLOOKUP(Kataloge_Import!A387,'Nachweis Miete_MNK'!$A$28:$AB$277,28,FALSE),""))</f>
        <v/>
      </c>
      <c r="N388" s="145" t="str">
        <f t="shared" ref="N388" si="206">IF(D388=0,"",IF(D388&lt;&gt;"","unbar",""))</f>
        <v/>
      </c>
      <c r="O388" s="143"/>
      <c r="P388" s="89"/>
      <c r="Q388" s="147"/>
      <c r="R388" s="89"/>
      <c r="S388" s="89"/>
      <c r="T388" s="89"/>
      <c r="U388" s="156"/>
      <c r="V388" s="143"/>
      <c r="W388" s="143"/>
      <c r="X388" s="143"/>
      <c r="Y388" s="143"/>
      <c r="Z388" s="143"/>
      <c r="AA388" s="143"/>
    </row>
    <row r="389" spans="1:27" ht="18" customHeight="1" x14ac:dyDescent="0.2">
      <c r="A389" s="137" t="str">
        <f t="shared" si="205"/>
        <v/>
      </c>
      <c r="B389" s="138" t="str">
        <f>IF(D389=0,"",IF(D389&lt;&gt;"",Kataloge_Import!B388,""))</f>
        <v/>
      </c>
      <c r="C389" s="138" t="str">
        <f t="shared" si="203"/>
        <v/>
      </c>
      <c r="D389" s="157" t="str">
        <f>IFERROR(VLOOKUP(Kataloge_Import!A388,'Nachweis Miete_MNK'!$A$28:$AB$277,26,FALSE),"")</f>
        <v/>
      </c>
      <c r="E389" s="90"/>
      <c r="F389" s="90"/>
      <c r="G389" s="140"/>
      <c r="H389" s="140"/>
      <c r="I389" s="140"/>
      <c r="J389" s="144"/>
      <c r="K389" s="144"/>
      <c r="L389" s="139"/>
      <c r="M389" s="139"/>
      <c r="N389" s="146"/>
      <c r="O389" s="144" t="str">
        <f>IF(D389=0,"",IFERROR(VLOOKUP(Kataloge_Import!A388,'Nachweis Miete_MNK'!$A$28:$AB$277,7,FALSE),""))</f>
        <v/>
      </c>
      <c r="P389" s="139" t="str">
        <f>IF(D389=0,"",IFERROR(VLOOKUP(Kataloge_Import!A388,'Nachweis Miete_MNK'!$A$28:$AB$277,14,FALSE),""))</f>
        <v/>
      </c>
      <c r="Q389" s="148" t="str">
        <f>IF(D389=0,"",IFERROR(VLOOKUP(Kataloge_Import!A388,'Nachweis Miete_MNK'!$A$28:$AB$277,8,FALSE),""))</f>
        <v/>
      </c>
      <c r="R389" s="139" t="str">
        <f>IF(D389=0,"",IFERROR(VLOOKUP(Kataloge_Import!A388,'Nachweis Miete_MNK'!$A$28:$AB$277,27,FALSE),""))</f>
        <v/>
      </c>
      <c r="S389" s="139" t="str">
        <f>IF(D389=0,"",IFERROR(VLOOKUP(Kataloge_Import!A388,'Nachweis Miete_MNK'!$A$28:$AB$277,18,FALSE),""))</f>
        <v/>
      </c>
      <c r="T389" s="139" t="str">
        <f>IF(D389=0,"",IFERROR(VLOOKUP(Kataloge_Import!A388,'Nachweis Miete_MNK'!$A$28:$AB$277,20,FALSE),""))</f>
        <v/>
      </c>
      <c r="U389" s="157" t="str">
        <f>IF(D389=0,"",IFERROR(VLOOKUP(Kataloge_Import!A388,'Nachweis Miete_MNK'!$A$28:$AB$277,25,FALSE),""))</f>
        <v/>
      </c>
      <c r="V389" s="144" t="str">
        <f>IF(AND($B389&lt;&gt;"",HHJ=Kataloge!S$1),CONCATENATE($U389,"_","Mietneben- bzw. Betriebsausgaben"),"")</f>
        <v/>
      </c>
      <c r="W389" s="144" t="str">
        <f>IF(AND($B389&lt;&gt;"",HHJ=Kataloge!T$1),CONCATENATE($U389,"_","Mietneben- bzw. Betriebsausgaben"),"")</f>
        <v/>
      </c>
      <c r="X389" s="144" t="str">
        <f>IF(AND($B389&lt;&gt;"",HHJ=Kataloge!U$1),CONCATENATE($U389,"_","Mietneben- bzw. Betriebsausgaben"),"")</f>
        <v/>
      </c>
      <c r="Y389" s="144" t="str">
        <f>IF(AND($B389&lt;&gt;"",HHJ=Kataloge!V$1),CONCATENATE($U389,"_","Mietneben- bzw. Betriebsausgaben"),"")</f>
        <v/>
      </c>
      <c r="Z389" s="144" t="str">
        <f>IF(AND($B389&lt;&gt;"",HHJ=Kataloge!W$1),CONCATENATE($U389,"_","Mietneben- bzw. Betriebsausgaben"),"")</f>
        <v/>
      </c>
      <c r="AA389" s="144" t="str">
        <f>IF(AND($B389&lt;&gt;"",HHJ=Kataloge!X$1),CONCATENATE($U389,"_","Mietneben- bzw. Betriebsausgaben"),"")</f>
        <v/>
      </c>
    </row>
    <row r="390" spans="1:27" ht="18" customHeight="1" x14ac:dyDescent="0.2">
      <c r="A390" s="86" t="str">
        <f t="shared" si="205"/>
        <v/>
      </c>
      <c r="B390" s="87" t="str">
        <f>IF(D390=0,"",IF(D390&lt;&gt;"",Kataloge_Import!B389,""))</f>
        <v/>
      </c>
      <c r="C390" s="87" t="str">
        <f t="shared" si="203"/>
        <v/>
      </c>
      <c r="D390" s="156" t="str">
        <f>IFERROR(VLOOKUP(Kataloge_Import!A389,'Nachweis Miete_MNK'!$A$28:$AB$277,23,FALSE),"")</f>
        <v/>
      </c>
      <c r="E390" s="90"/>
      <c r="F390" s="90"/>
      <c r="G390" s="88" t="str">
        <f>IF(D390=0,"",IFERROR(VLOOKUP(Kataloge_Import!A389,'Nachweis Miete_MNK'!$A$28:$AB$277,2,FALSE),""))</f>
        <v/>
      </c>
      <c r="H390" s="88" t="str">
        <f>IF(D390=0,"",IFERROR(VLOOKUP(Kataloge_Import!A389,'Nachweis Miete_MNK'!$A$28:$AB$277,3,FALSE),""))</f>
        <v/>
      </c>
      <c r="I390" s="88" t="str">
        <f>IF(D390=0,"",IFERROR(VLOOKUP(Kataloge_Import!A389,'Nachweis Miete_MNK'!$A$28:$AB$277,4,FALSE),""))</f>
        <v/>
      </c>
      <c r="J390" s="143" t="str">
        <f>IF(D390=0,"",IFERROR(VLOOKUP(Kataloge_Import!A389,'Nachweis Miete_MNK'!$A$28:$AB$277,5,FALSE),""))</f>
        <v/>
      </c>
      <c r="K390" s="143" t="str">
        <f>IF(D390=0,"",IFERROR(VLOOKUP(Kataloge_Import!A389,'Nachweis Miete_MNK'!$A$28:$AB$277,6,FALSE),""))</f>
        <v/>
      </c>
      <c r="L390" s="89" t="str">
        <f>IF(D390=0,"",IFERROR(VLOOKUP(Kataloge_Import!A389,'Nachweis Miete_MNK'!$A$28:$AB$277,9,FALSE),""))</f>
        <v/>
      </c>
      <c r="M390" s="89" t="str">
        <f>IF(D390=0,"",IFERROR(VLOOKUP(Kataloge_Import!A389,'Nachweis Miete_MNK'!$A$28:$AB$277,28,FALSE),""))</f>
        <v/>
      </c>
      <c r="N390" s="145" t="str">
        <f t="shared" ref="N390" si="207">IF(D390=0,"",IF(D390&lt;&gt;"","unbar",""))</f>
        <v/>
      </c>
      <c r="O390" s="143"/>
      <c r="P390" s="89"/>
      <c r="Q390" s="147"/>
      <c r="R390" s="89"/>
      <c r="S390" s="89"/>
      <c r="T390" s="89"/>
      <c r="U390" s="156"/>
      <c r="V390" s="143"/>
      <c r="W390" s="143"/>
      <c r="X390" s="143"/>
      <c r="Y390" s="143"/>
      <c r="Z390" s="143"/>
      <c r="AA390" s="143"/>
    </row>
    <row r="391" spans="1:27" ht="18" customHeight="1" x14ac:dyDescent="0.2">
      <c r="A391" s="137" t="str">
        <f t="shared" si="205"/>
        <v/>
      </c>
      <c r="B391" s="138" t="str">
        <f>IF(D391=0,"",IF(D391&lt;&gt;"",Kataloge_Import!B390,""))</f>
        <v/>
      </c>
      <c r="C391" s="138" t="str">
        <f t="shared" si="203"/>
        <v/>
      </c>
      <c r="D391" s="157" t="str">
        <f>IFERROR(VLOOKUP(Kataloge_Import!A390,'Nachweis Miete_MNK'!$A$28:$AB$277,26,FALSE),"")</f>
        <v/>
      </c>
      <c r="E391" s="90"/>
      <c r="F391" s="90"/>
      <c r="G391" s="140"/>
      <c r="H391" s="140"/>
      <c r="I391" s="140"/>
      <c r="J391" s="144"/>
      <c r="K391" s="144"/>
      <c r="L391" s="139"/>
      <c r="M391" s="139"/>
      <c r="N391" s="146"/>
      <c r="O391" s="144" t="str">
        <f>IF(D391=0,"",IFERROR(VLOOKUP(Kataloge_Import!A390,'Nachweis Miete_MNK'!$A$28:$AB$277,7,FALSE),""))</f>
        <v/>
      </c>
      <c r="P391" s="139" t="str">
        <f>IF(D391=0,"",IFERROR(VLOOKUP(Kataloge_Import!A390,'Nachweis Miete_MNK'!$A$28:$AB$277,14,FALSE),""))</f>
        <v/>
      </c>
      <c r="Q391" s="148" t="str">
        <f>IF(D391=0,"",IFERROR(VLOOKUP(Kataloge_Import!A390,'Nachweis Miete_MNK'!$A$28:$AB$277,8,FALSE),""))</f>
        <v/>
      </c>
      <c r="R391" s="139" t="str">
        <f>IF(D391=0,"",IFERROR(VLOOKUP(Kataloge_Import!A390,'Nachweis Miete_MNK'!$A$28:$AB$277,27,FALSE),""))</f>
        <v/>
      </c>
      <c r="S391" s="139" t="str">
        <f>IF(D391=0,"",IFERROR(VLOOKUP(Kataloge_Import!A390,'Nachweis Miete_MNK'!$A$28:$AB$277,18,FALSE),""))</f>
        <v/>
      </c>
      <c r="T391" s="139" t="str">
        <f>IF(D391=0,"",IFERROR(VLOOKUP(Kataloge_Import!A390,'Nachweis Miete_MNK'!$A$28:$AB$277,20,FALSE),""))</f>
        <v/>
      </c>
      <c r="U391" s="157" t="str">
        <f>IF(D391=0,"",IFERROR(VLOOKUP(Kataloge_Import!A390,'Nachweis Miete_MNK'!$A$28:$AB$277,25,FALSE),""))</f>
        <v/>
      </c>
      <c r="V391" s="144" t="str">
        <f>IF(AND($B391&lt;&gt;"",HHJ=Kataloge!S$1),CONCATENATE($U391,"_","Mietneben- bzw. Betriebsausgaben"),"")</f>
        <v/>
      </c>
      <c r="W391" s="144" t="str">
        <f>IF(AND($B391&lt;&gt;"",HHJ=Kataloge!T$1),CONCATENATE($U391,"_","Mietneben- bzw. Betriebsausgaben"),"")</f>
        <v/>
      </c>
      <c r="X391" s="144" t="str">
        <f>IF(AND($B391&lt;&gt;"",HHJ=Kataloge!U$1),CONCATENATE($U391,"_","Mietneben- bzw. Betriebsausgaben"),"")</f>
        <v/>
      </c>
      <c r="Y391" s="144" t="str">
        <f>IF(AND($B391&lt;&gt;"",HHJ=Kataloge!V$1),CONCATENATE($U391,"_","Mietneben- bzw. Betriebsausgaben"),"")</f>
        <v/>
      </c>
      <c r="Z391" s="144" t="str">
        <f>IF(AND($B391&lt;&gt;"",HHJ=Kataloge!W$1),CONCATENATE($U391,"_","Mietneben- bzw. Betriebsausgaben"),"")</f>
        <v/>
      </c>
      <c r="AA391" s="144" t="str">
        <f>IF(AND($B391&lt;&gt;"",HHJ=Kataloge!X$1),CONCATENATE($U391,"_","Mietneben- bzw. Betriebsausgaben"),"")</f>
        <v/>
      </c>
    </row>
    <row r="392" spans="1:27" ht="18" customHeight="1" x14ac:dyDescent="0.2">
      <c r="A392" s="86" t="str">
        <f t="shared" si="205"/>
        <v/>
      </c>
      <c r="B392" s="87" t="str">
        <f>IF(D392=0,"",IF(D392&lt;&gt;"",Kataloge_Import!B391,""))</f>
        <v/>
      </c>
      <c r="C392" s="87" t="str">
        <f t="shared" si="203"/>
        <v/>
      </c>
      <c r="D392" s="156" t="str">
        <f>IFERROR(VLOOKUP(Kataloge_Import!A391,'Nachweis Miete_MNK'!$A$28:$AB$277,23,FALSE),"")</f>
        <v/>
      </c>
      <c r="E392" s="90"/>
      <c r="F392" s="90"/>
      <c r="G392" s="88" t="str">
        <f>IF(D392=0,"",IFERROR(VLOOKUP(Kataloge_Import!A391,'Nachweis Miete_MNK'!$A$28:$AB$277,2,FALSE),""))</f>
        <v/>
      </c>
      <c r="H392" s="88" t="str">
        <f>IF(D392=0,"",IFERROR(VLOOKUP(Kataloge_Import!A391,'Nachweis Miete_MNK'!$A$28:$AB$277,3,FALSE),""))</f>
        <v/>
      </c>
      <c r="I392" s="88" t="str">
        <f>IF(D392=0,"",IFERROR(VLOOKUP(Kataloge_Import!A391,'Nachweis Miete_MNK'!$A$28:$AB$277,4,FALSE),""))</f>
        <v/>
      </c>
      <c r="J392" s="143" t="str">
        <f>IF(D392=0,"",IFERROR(VLOOKUP(Kataloge_Import!A391,'Nachweis Miete_MNK'!$A$28:$AB$277,5,FALSE),""))</f>
        <v/>
      </c>
      <c r="K392" s="143" t="str">
        <f>IF(D392=0,"",IFERROR(VLOOKUP(Kataloge_Import!A391,'Nachweis Miete_MNK'!$A$28:$AB$277,6,FALSE),""))</f>
        <v/>
      </c>
      <c r="L392" s="89" t="str">
        <f>IF(D392=0,"",IFERROR(VLOOKUP(Kataloge_Import!A391,'Nachweis Miete_MNK'!$A$28:$AB$277,9,FALSE),""))</f>
        <v/>
      </c>
      <c r="M392" s="89" t="str">
        <f>IF(D392=0,"",IFERROR(VLOOKUP(Kataloge_Import!A391,'Nachweis Miete_MNK'!$A$28:$AB$277,28,FALSE),""))</f>
        <v/>
      </c>
      <c r="N392" s="145" t="str">
        <f t="shared" ref="N392" si="208">IF(D392=0,"",IF(D392&lt;&gt;"","unbar",""))</f>
        <v/>
      </c>
      <c r="O392" s="143"/>
      <c r="P392" s="89"/>
      <c r="Q392" s="147"/>
      <c r="R392" s="89"/>
      <c r="S392" s="89"/>
      <c r="T392" s="89"/>
      <c r="U392" s="156"/>
      <c r="V392" s="143"/>
      <c r="W392" s="143"/>
      <c r="X392" s="143"/>
      <c r="Y392" s="143"/>
      <c r="Z392" s="143"/>
      <c r="AA392" s="143"/>
    </row>
    <row r="393" spans="1:27" ht="18" customHeight="1" x14ac:dyDescent="0.2">
      <c r="A393" s="137" t="str">
        <f t="shared" si="205"/>
        <v/>
      </c>
      <c r="B393" s="138" t="str">
        <f>IF(D393=0,"",IF(D393&lt;&gt;"",Kataloge_Import!B392,""))</f>
        <v/>
      </c>
      <c r="C393" s="138" t="str">
        <f t="shared" si="203"/>
        <v/>
      </c>
      <c r="D393" s="157" t="str">
        <f>IFERROR(VLOOKUP(Kataloge_Import!A392,'Nachweis Miete_MNK'!$A$28:$AB$277,26,FALSE),"")</f>
        <v/>
      </c>
      <c r="E393" s="90"/>
      <c r="F393" s="90"/>
      <c r="G393" s="140"/>
      <c r="H393" s="140"/>
      <c r="I393" s="140"/>
      <c r="J393" s="144"/>
      <c r="K393" s="144"/>
      <c r="L393" s="139"/>
      <c r="M393" s="139"/>
      <c r="N393" s="146"/>
      <c r="O393" s="144" t="str">
        <f>IF(D393=0,"",IFERROR(VLOOKUP(Kataloge_Import!A392,'Nachweis Miete_MNK'!$A$28:$AB$277,7,FALSE),""))</f>
        <v/>
      </c>
      <c r="P393" s="139" t="str">
        <f>IF(D393=0,"",IFERROR(VLOOKUP(Kataloge_Import!A392,'Nachweis Miete_MNK'!$A$28:$AB$277,14,FALSE),""))</f>
        <v/>
      </c>
      <c r="Q393" s="148" t="str">
        <f>IF(D393=0,"",IFERROR(VLOOKUP(Kataloge_Import!A392,'Nachweis Miete_MNK'!$A$28:$AB$277,8,FALSE),""))</f>
        <v/>
      </c>
      <c r="R393" s="139" t="str">
        <f>IF(D393=0,"",IFERROR(VLOOKUP(Kataloge_Import!A392,'Nachweis Miete_MNK'!$A$28:$AB$277,27,FALSE),""))</f>
        <v/>
      </c>
      <c r="S393" s="139" t="str">
        <f>IF(D393=0,"",IFERROR(VLOOKUP(Kataloge_Import!A392,'Nachweis Miete_MNK'!$A$28:$AB$277,18,FALSE),""))</f>
        <v/>
      </c>
      <c r="T393" s="139" t="str">
        <f>IF(D393=0,"",IFERROR(VLOOKUP(Kataloge_Import!A392,'Nachweis Miete_MNK'!$A$28:$AB$277,20,FALSE),""))</f>
        <v/>
      </c>
      <c r="U393" s="157" t="str">
        <f>IF(D393=0,"",IFERROR(VLOOKUP(Kataloge_Import!A392,'Nachweis Miete_MNK'!$A$28:$AB$277,25,FALSE),""))</f>
        <v/>
      </c>
      <c r="V393" s="144" t="str">
        <f>IF(AND($B393&lt;&gt;"",HHJ=Kataloge!S$1),CONCATENATE($U393,"_","Mietneben- bzw. Betriebsausgaben"),"")</f>
        <v/>
      </c>
      <c r="W393" s="144" t="str">
        <f>IF(AND($B393&lt;&gt;"",HHJ=Kataloge!T$1),CONCATENATE($U393,"_","Mietneben- bzw. Betriebsausgaben"),"")</f>
        <v/>
      </c>
      <c r="X393" s="144" t="str">
        <f>IF(AND($B393&lt;&gt;"",HHJ=Kataloge!U$1),CONCATENATE($U393,"_","Mietneben- bzw. Betriebsausgaben"),"")</f>
        <v/>
      </c>
      <c r="Y393" s="144" t="str">
        <f>IF(AND($B393&lt;&gt;"",HHJ=Kataloge!V$1),CONCATENATE($U393,"_","Mietneben- bzw. Betriebsausgaben"),"")</f>
        <v/>
      </c>
      <c r="Z393" s="144" t="str">
        <f>IF(AND($B393&lt;&gt;"",HHJ=Kataloge!W$1),CONCATENATE($U393,"_","Mietneben- bzw. Betriebsausgaben"),"")</f>
        <v/>
      </c>
      <c r="AA393" s="144" t="str">
        <f>IF(AND($B393&lt;&gt;"",HHJ=Kataloge!X$1),CONCATENATE($U393,"_","Mietneben- bzw. Betriebsausgaben"),"")</f>
        <v/>
      </c>
    </row>
    <row r="394" spans="1:27" ht="18" customHeight="1" x14ac:dyDescent="0.2">
      <c r="A394" s="86" t="str">
        <f t="shared" si="205"/>
        <v/>
      </c>
      <c r="B394" s="87" t="str">
        <f>IF(D394=0,"",IF(D394&lt;&gt;"",Kataloge_Import!B393,""))</f>
        <v/>
      </c>
      <c r="C394" s="87" t="str">
        <f t="shared" si="203"/>
        <v/>
      </c>
      <c r="D394" s="156" t="str">
        <f>IFERROR(VLOOKUP(Kataloge_Import!A393,'Nachweis Miete_MNK'!$A$28:$AB$277,23,FALSE),"")</f>
        <v/>
      </c>
      <c r="E394" s="90"/>
      <c r="F394" s="90"/>
      <c r="G394" s="88" t="str">
        <f>IF(D394=0,"",IFERROR(VLOOKUP(Kataloge_Import!A393,'Nachweis Miete_MNK'!$A$28:$AB$277,2,FALSE),""))</f>
        <v/>
      </c>
      <c r="H394" s="88" t="str">
        <f>IF(D394=0,"",IFERROR(VLOOKUP(Kataloge_Import!A393,'Nachweis Miete_MNK'!$A$28:$AB$277,3,FALSE),""))</f>
        <v/>
      </c>
      <c r="I394" s="88" t="str">
        <f>IF(D394=0,"",IFERROR(VLOOKUP(Kataloge_Import!A393,'Nachweis Miete_MNK'!$A$28:$AB$277,4,FALSE),""))</f>
        <v/>
      </c>
      <c r="J394" s="143" t="str">
        <f>IF(D394=0,"",IFERROR(VLOOKUP(Kataloge_Import!A393,'Nachweis Miete_MNK'!$A$28:$AB$277,5,FALSE),""))</f>
        <v/>
      </c>
      <c r="K394" s="143" t="str">
        <f>IF(D394=0,"",IFERROR(VLOOKUP(Kataloge_Import!A393,'Nachweis Miete_MNK'!$A$28:$AB$277,6,FALSE),""))</f>
        <v/>
      </c>
      <c r="L394" s="89" t="str">
        <f>IF(D394=0,"",IFERROR(VLOOKUP(Kataloge_Import!A393,'Nachweis Miete_MNK'!$A$28:$AB$277,9,FALSE),""))</f>
        <v/>
      </c>
      <c r="M394" s="89" t="str">
        <f>IF(D394=0,"",IFERROR(VLOOKUP(Kataloge_Import!A393,'Nachweis Miete_MNK'!$A$28:$AB$277,28,FALSE),""))</f>
        <v/>
      </c>
      <c r="N394" s="145" t="str">
        <f t="shared" ref="N394" si="209">IF(D394=0,"",IF(D394&lt;&gt;"","unbar",""))</f>
        <v/>
      </c>
      <c r="O394" s="143"/>
      <c r="P394" s="89"/>
      <c r="Q394" s="147"/>
      <c r="R394" s="89"/>
      <c r="S394" s="89"/>
      <c r="T394" s="89"/>
      <c r="U394" s="156"/>
      <c r="V394" s="143"/>
      <c r="W394" s="143"/>
      <c r="X394" s="143"/>
      <c r="Y394" s="143"/>
      <c r="Z394" s="143"/>
      <c r="AA394" s="143"/>
    </row>
    <row r="395" spans="1:27" ht="18" customHeight="1" x14ac:dyDescent="0.2">
      <c r="A395" s="137" t="str">
        <f t="shared" si="205"/>
        <v/>
      </c>
      <c r="B395" s="138" t="str">
        <f>IF(D395=0,"",IF(D395&lt;&gt;"",Kataloge_Import!B394,""))</f>
        <v/>
      </c>
      <c r="C395" s="138" t="str">
        <f t="shared" si="203"/>
        <v/>
      </c>
      <c r="D395" s="157" t="str">
        <f>IFERROR(VLOOKUP(Kataloge_Import!A394,'Nachweis Miete_MNK'!$A$28:$AB$277,26,FALSE),"")</f>
        <v/>
      </c>
      <c r="E395" s="90"/>
      <c r="F395" s="90"/>
      <c r="G395" s="140"/>
      <c r="H395" s="140"/>
      <c r="I395" s="140"/>
      <c r="J395" s="144"/>
      <c r="K395" s="144"/>
      <c r="L395" s="139"/>
      <c r="M395" s="139"/>
      <c r="N395" s="146"/>
      <c r="O395" s="144" t="str">
        <f>IF(D395=0,"",IFERROR(VLOOKUP(Kataloge_Import!A394,'Nachweis Miete_MNK'!$A$28:$AB$277,7,FALSE),""))</f>
        <v/>
      </c>
      <c r="P395" s="139" t="str">
        <f>IF(D395=0,"",IFERROR(VLOOKUP(Kataloge_Import!A394,'Nachweis Miete_MNK'!$A$28:$AB$277,14,FALSE),""))</f>
        <v/>
      </c>
      <c r="Q395" s="148" t="str">
        <f>IF(D395=0,"",IFERROR(VLOOKUP(Kataloge_Import!A394,'Nachweis Miete_MNK'!$A$28:$AB$277,8,FALSE),""))</f>
        <v/>
      </c>
      <c r="R395" s="139" t="str">
        <f>IF(D395=0,"",IFERROR(VLOOKUP(Kataloge_Import!A394,'Nachweis Miete_MNK'!$A$28:$AB$277,27,FALSE),""))</f>
        <v/>
      </c>
      <c r="S395" s="139" t="str">
        <f>IF(D395=0,"",IFERROR(VLOOKUP(Kataloge_Import!A394,'Nachweis Miete_MNK'!$A$28:$AB$277,18,FALSE),""))</f>
        <v/>
      </c>
      <c r="T395" s="139" t="str">
        <f>IF(D395=0,"",IFERROR(VLOOKUP(Kataloge_Import!A394,'Nachweis Miete_MNK'!$A$28:$AB$277,20,FALSE),""))</f>
        <v/>
      </c>
      <c r="U395" s="157" t="str">
        <f>IF(D395=0,"",IFERROR(VLOOKUP(Kataloge_Import!A394,'Nachweis Miete_MNK'!$A$28:$AB$277,25,FALSE),""))</f>
        <v/>
      </c>
      <c r="V395" s="144" t="str">
        <f>IF(AND($B395&lt;&gt;"",HHJ=Kataloge!S$1),CONCATENATE($U395,"_","Mietneben- bzw. Betriebsausgaben"),"")</f>
        <v/>
      </c>
      <c r="W395" s="144" t="str">
        <f>IF(AND($B395&lt;&gt;"",HHJ=Kataloge!T$1),CONCATENATE($U395,"_","Mietneben- bzw. Betriebsausgaben"),"")</f>
        <v/>
      </c>
      <c r="X395" s="144" t="str">
        <f>IF(AND($B395&lt;&gt;"",HHJ=Kataloge!U$1),CONCATENATE($U395,"_","Mietneben- bzw. Betriebsausgaben"),"")</f>
        <v/>
      </c>
      <c r="Y395" s="144" t="str">
        <f>IF(AND($B395&lt;&gt;"",HHJ=Kataloge!V$1),CONCATENATE($U395,"_","Mietneben- bzw. Betriebsausgaben"),"")</f>
        <v/>
      </c>
      <c r="Z395" s="144" t="str">
        <f>IF(AND($B395&lt;&gt;"",HHJ=Kataloge!W$1),CONCATENATE($U395,"_","Mietneben- bzw. Betriebsausgaben"),"")</f>
        <v/>
      </c>
      <c r="AA395" s="144" t="str">
        <f>IF(AND($B395&lt;&gt;"",HHJ=Kataloge!X$1),CONCATENATE($U395,"_","Mietneben- bzw. Betriebsausgaben"),"")</f>
        <v/>
      </c>
    </row>
    <row r="396" spans="1:27" ht="18" customHeight="1" x14ac:dyDescent="0.2">
      <c r="A396" s="86" t="str">
        <f t="shared" si="205"/>
        <v/>
      </c>
      <c r="B396" s="87" t="str">
        <f>IF(D396=0,"",IF(D396&lt;&gt;"",Kataloge_Import!B395,""))</f>
        <v/>
      </c>
      <c r="C396" s="87" t="str">
        <f t="shared" si="203"/>
        <v/>
      </c>
      <c r="D396" s="156" t="str">
        <f>IFERROR(VLOOKUP(Kataloge_Import!A395,'Nachweis Miete_MNK'!$A$28:$AB$277,23,FALSE),"")</f>
        <v/>
      </c>
      <c r="E396" s="90"/>
      <c r="F396" s="90"/>
      <c r="G396" s="88" t="str">
        <f>IF(D396=0,"",IFERROR(VLOOKUP(Kataloge_Import!A395,'Nachweis Miete_MNK'!$A$28:$AB$277,2,FALSE),""))</f>
        <v/>
      </c>
      <c r="H396" s="88" t="str">
        <f>IF(D396=0,"",IFERROR(VLOOKUP(Kataloge_Import!A395,'Nachweis Miete_MNK'!$A$28:$AB$277,3,FALSE),""))</f>
        <v/>
      </c>
      <c r="I396" s="88" t="str">
        <f>IF(D396=0,"",IFERROR(VLOOKUP(Kataloge_Import!A395,'Nachweis Miete_MNK'!$A$28:$AB$277,4,FALSE),""))</f>
        <v/>
      </c>
      <c r="J396" s="143" t="str">
        <f>IF(D396=0,"",IFERROR(VLOOKUP(Kataloge_Import!A395,'Nachweis Miete_MNK'!$A$28:$AB$277,5,FALSE),""))</f>
        <v/>
      </c>
      <c r="K396" s="143" t="str">
        <f>IF(D396=0,"",IFERROR(VLOOKUP(Kataloge_Import!A395,'Nachweis Miete_MNK'!$A$28:$AB$277,6,FALSE),""))</f>
        <v/>
      </c>
      <c r="L396" s="89" t="str">
        <f>IF(D396=0,"",IFERROR(VLOOKUP(Kataloge_Import!A395,'Nachweis Miete_MNK'!$A$28:$AB$277,9,FALSE),""))</f>
        <v/>
      </c>
      <c r="M396" s="89" t="str">
        <f>IF(D396=0,"",IFERROR(VLOOKUP(Kataloge_Import!A395,'Nachweis Miete_MNK'!$A$28:$AB$277,28,FALSE),""))</f>
        <v/>
      </c>
      <c r="N396" s="145" t="str">
        <f t="shared" ref="N396" si="210">IF(D396=0,"",IF(D396&lt;&gt;"","unbar",""))</f>
        <v/>
      </c>
      <c r="O396" s="143"/>
      <c r="P396" s="89"/>
      <c r="Q396" s="147"/>
      <c r="R396" s="89"/>
      <c r="S396" s="89"/>
      <c r="T396" s="89"/>
      <c r="U396" s="156"/>
      <c r="V396" s="143"/>
      <c r="W396" s="143"/>
      <c r="X396" s="143"/>
      <c r="Y396" s="143"/>
      <c r="Z396" s="143"/>
      <c r="AA396" s="143"/>
    </row>
    <row r="397" spans="1:27" ht="18" customHeight="1" x14ac:dyDescent="0.2">
      <c r="A397" s="137" t="str">
        <f t="shared" si="205"/>
        <v/>
      </c>
      <c r="B397" s="138" t="str">
        <f>IF(D397=0,"",IF(D397&lt;&gt;"",Kataloge_Import!B396,""))</f>
        <v/>
      </c>
      <c r="C397" s="138" t="str">
        <f t="shared" si="203"/>
        <v/>
      </c>
      <c r="D397" s="157" t="str">
        <f>IFERROR(VLOOKUP(Kataloge_Import!A396,'Nachweis Miete_MNK'!$A$28:$AB$277,26,FALSE),"")</f>
        <v/>
      </c>
      <c r="E397" s="90"/>
      <c r="F397" s="90"/>
      <c r="G397" s="140"/>
      <c r="H397" s="140"/>
      <c r="I397" s="140"/>
      <c r="J397" s="144"/>
      <c r="K397" s="144"/>
      <c r="L397" s="139"/>
      <c r="M397" s="139"/>
      <c r="N397" s="146"/>
      <c r="O397" s="144" t="str">
        <f>IF(D397=0,"",IFERROR(VLOOKUP(Kataloge_Import!A396,'Nachweis Miete_MNK'!$A$28:$AB$277,7,FALSE),""))</f>
        <v/>
      </c>
      <c r="P397" s="139" t="str">
        <f>IF(D397=0,"",IFERROR(VLOOKUP(Kataloge_Import!A396,'Nachweis Miete_MNK'!$A$28:$AB$277,14,FALSE),""))</f>
        <v/>
      </c>
      <c r="Q397" s="148" t="str">
        <f>IF(D397=0,"",IFERROR(VLOOKUP(Kataloge_Import!A396,'Nachweis Miete_MNK'!$A$28:$AB$277,8,FALSE),""))</f>
        <v/>
      </c>
      <c r="R397" s="139" t="str">
        <f>IF(D397=0,"",IFERROR(VLOOKUP(Kataloge_Import!A396,'Nachweis Miete_MNK'!$A$28:$AB$277,27,FALSE),""))</f>
        <v/>
      </c>
      <c r="S397" s="139" t="str">
        <f>IF(D397=0,"",IFERROR(VLOOKUP(Kataloge_Import!A396,'Nachweis Miete_MNK'!$A$28:$AB$277,18,FALSE),""))</f>
        <v/>
      </c>
      <c r="T397" s="139" t="str">
        <f>IF(D397=0,"",IFERROR(VLOOKUP(Kataloge_Import!A396,'Nachweis Miete_MNK'!$A$28:$AB$277,20,FALSE),""))</f>
        <v/>
      </c>
      <c r="U397" s="157" t="str">
        <f>IF(D397=0,"",IFERROR(VLOOKUP(Kataloge_Import!A396,'Nachweis Miete_MNK'!$A$28:$AB$277,25,FALSE),""))</f>
        <v/>
      </c>
      <c r="V397" s="144" t="str">
        <f>IF(AND($B397&lt;&gt;"",HHJ=Kataloge!S$1),CONCATENATE($U397,"_","Mietneben- bzw. Betriebsausgaben"),"")</f>
        <v/>
      </c>
      <c r="W397" s="144" t="str">
        <f>IF(AND($B397&lt;&gt;"",HHJ=Kataloge!T$1),CONCATENATE($U397,"_","Mietneben- bzw. Betriebsausgaben"),"")</f>
        <v/>
      </c>
      <c r="X397" s="144" t="str">
        <f>IF(AND($B397&lt;&gt;"",HHJ=Kataloge!U$1),CONCATENATE($U397,"_","Mietneben- bzw. Betriebsausgaben"),"")</f>
        <v/>
      </c>
      <c r="Y397" s="144" t="str">
        <f>IF(AND($B397&lt;&gt;"",HHJ=Kataloge!V$1),CONCATENATE($U397,"_","Mietneben- bzw. Betriebsausgaben"),"")</f>
        <v/>
      </c>
      <c r="Z397" s="144" t="str">
        <f>IF(AND($B397&lt;&gt;"",HHJ=Kataloge!W$1),CONCATENATE($U397,"_","Mietneben- bzw. Betriebsausgaben"),"")</f>
        <v/>
      </c>
      <c r="AA397" s="144" t="str">
        <f>IF(AND($B397&lt;&gt;"",HHJ=Kataloge!X$1),CONCATENATE($U397,"_","Mietneben- bzw. Betriebsausgaben"),"")</f>
        <v/>
      </c>
    </row>
    <row r="398" spans="1:27" ht="18" customHeight="1" x14ac:dyDescent="0.2">
      <c r="A398" s="86" t="str">
        <f t="shared" si="205"/>
        <v/>
      </c>
      <c r="B398" s="87" t="str">
        <f>IF(D398=0,"",IF(D398&lt;&gt;"",Kataloge_Import!B397,""))</f>
        <v/>
      </c>
      <c r="C398" s="87" t="str">
        <f t="shared" si="203"/>
        <v/>
      </c>
      <c r="D398" s="156" t="str">
        <f>IFERROR(VLOOKUP(Kataloge_Import!A397,'Nachweis Miete_MNK'!$A$28:$AB$277,23,FALSE),"")</f>
        <v/>
      </c>
      <c r="E398" s="90"/>
      <c r="F398" s="90"/>
      <c r="G398" s="88" t="str">
        <f>IF(D398=0,"",IFERROR(VLOOKUP(Kataloge_Import!A397,'Nachweis Miete_MNK'!$A$28:$AB$277,2,FALSE),""))</f>
        <v/>
      </c>
      <c r="H398" s="88" t="str">
        <f>IF(D398=0,"",IFERROR(VLOOKUP(Kataloge_Import!A397,'Nachweis Miete_MNK'!$A$28:$AB$277,3,FALSE),""))</f>
        <v/>
      </c>
      <c r="I398" s="88" t="str">
        <f>IF(D398=0,"",IFERROR(VLOOKUP(Kataloge_Import!A397,'Nachweis Miete_MNK'!$A$28:$AB$277,4,FALSE),""))</f>
        <v/>
      </c>
      <c r="J398" s="143" t="str">
        <f>IF(D398=0,"",IFERROR(VLOOKUP(Kataloge_Import!A397,'Nachweis Miete_MNK'!$A$28:$AB$277,5,FALSE),""))</f>
        <v/>
      </c>
      <c r="K398" s="143" t="str">
        <f>IF(D398=0,"",IFERROR(VLOOKUP(Kataloge_Import!A397,'Nachweis Miete_MNK'!$A$28:$AB$277,6,FALSE),""))</f>
        <v/>
      </c>
      <c r="L398" s="89" t="str">
        <f>IF(D398=0,"",IFERROR(VLOOKUP(Kataloge_Import!A397,'Nachweis Miete_MNK'!$A$28:$AB$277,9,FALSE),""))</f>
        <v/>
      </c>
      <c r="M398" s="89" t="str">
        <f>IF(D398=0,"",IFERROR(VLOOKUP(Kataloge_Import!A397,'Nachweis Miete_MNK'!$A$28:$AB$277,28,FALSE),""))</f>
        <v/>
      </c>
      <c r="N398" s="145" t="str">
        <f t="shared" ref="N398" si="211">IF(D398=0,"",IF(D398&lt;&gt;"","unbar",""))</f>
        <v/>
      </c>
      <c r="O398" s="143"/>
      <c r="P398" s="89"/>
      <c r="Q398" s="147"/>
      <c r="R398" s="89"/>
      <c r="S398" s="89"/>
      <c r="T398" s="89"/>
      <c r="U398" s="156"/>
      <c r="V398" s="143"/>
      <c r="W398" s="143"/>
      <c r="X398" s="143"/>
      <c r="Y398" s="143"/>
      <c r="Z398" s="143"/>
      <c r="AA398" s="143"/>
    </row>
    <row r="399" spans="1:27" ht="18" customHeight="1" x14ac:dyDescent="0.2">
      <c r="A399" s="137" t="str">
        <f t="shared" si="205"/>
        <v/>
      </c>
      <c r="B399" s="138" t="str">
        <f>IF(D399=0,"",IF(D399&lt;&gt;"",Kataloge_Import!B398,""))</f>
        <v/>
      </c>
      <c r="C399" s="138" t="str">
        <f t="shared" si="203"/>
        <v/>
      </c>
      <c r="D399" s="157" t="str">
        <f>IFERROR(VLOOKUP(Kataloge_Import!A398,'Nachweis Miete_MNK'!$A$28:$AB$277,26,FALSE),"")</f>
        <v/>
      </c>
      <c r="E399" s="90"/>
      <c r="F399" s="90"/>
      <c r="G399" s="140"/>
      <c r="H399" s="140"/>
      <c r="I399" s="140"/>
      <c r="J399" s="144"/>
      <c r="K399" s="144"/>
      <c r="L399" s="139"/>
      <c r="M399" s="139"/>
      <c r="N399" s="146"/>
      <c r="O399" s="144" t="str">
        <f>IF(D399=0,"",IFERROR(VLOOKUP(Kataloge_Import!A398,'Nachweis Miete_MNK'!$A$28:$AB$277,7,FALSE),""))</f>
        <v/>
      </c>
      <c r="P399" s="139" t="str">
        <f>IF(D399=0,"",IFERROR(VLOOKUP(Kataloge_Import!A398,'Nachweis Miete_MNK'!$A$28:$AB$277,14,FALSE),""))</f>
        <v/>
      </c>
      <c r="Q399" s="148" t="str">
        <f>IF(D399=0,"",IFERROR(VLOOKUP(Kataloge_Import!A398,'Nachweis Miete_MNK'!$A$28:$AB$277,8,FALSE),""))</f>
        <v/>
      </c>
      <c r="R399" s="139" t="str">
        <f>IF(D399=0,"",IFERROR(VLOOKUP(Kataloge_Import!A398,'Nachweis Miete_MNK'!$A$28:$AB$277,27,FALSE),""))</f>
        <v/>
      </c>
      <c r="S399" s="139" t="str">
        <f>IF(D399=0,"",IFERROR(VLOOKUP(Kataloge_Import!A398,'Nachweis Miete_MNK'!$A$28:$AB$277,18,FALSE),""))</f>
        <v/>
      </c>
      <c r="T399" s="139" t="str">
        <f>IF(D399=0,"",IFERROR(VLOOKUP(Kataloge_Import!A398,'Nachweis Miete_MNK'!$A$28:$AB$277,20,FALSE),""))</f>
        <v/>
      </c>
      <c r="U399" s="157" t="str">
        <f>IF(D399=0,"",IFERROR(VLOOKUP(Kataloge_Import!A398,'Nachweis Miete_MNK'!$A$28:$AB$277,25,FALSE),""))</f>
        <v/>
      </c>
      <c r="V399" s="144" t="str">
        <f>IF(AND($B399&lt;&gt;"",HHJ=Kataloge!S$1),CONCATENATE($U399,"_","Mietneben- bzw. Betriebsausgaben"),"")</f>
        <v/>
      </c>
      <c r="W399" s="144" t="str">
        <f>IF(AND($B399&lt;&gt;"",HHJ=Kataloge!T$1),CONCATENATE($U399,"_","Mietneben- bzw. Betriebsausgaben"),"")</f>
        <v/>
      </c>
      <c r="X399" s="144" t="str">
        <f>IF(AND($B399&lt;&gt;"",HHJ=Kataloge!U$1),CONCATENATE($U399,"_","Mietneben- bzw. Betriebsausgaben"),"")</f>
        <v/>
      </c>
      <c r="Y399" s="144" t="str">
        <f>IF(AND($B399&lt;&gt;"",HHJ=Kataloge!V$1),CONCATENATE($U399,"_","Mietneben- bzw. Betriebsausgaben"),"")</f>
        <v/>
      </c>
      <c r="Z399" s="144" t="str">
        <f>IF(AND($B399&lt;&gt;"",HHJ=Kataloge!W$1),CONCATENATE($U399,"_","Mietneben- bzw. Betriebsausgaben"),"")</f>
        <v/>
      </c>
      <c r="AA399" s="144" t="str">
        <f>IF(AND($B399&lt;&gt;"",HHJ=Kataloge!X$1),CONCATENATE($U399,"_","Mietneben- bzw. Betriebsausgaben"),"")</f>
        <v/>
      </c>
    </row>
    <row r="400" spans="1:27" ht="18" customHeight="1" x14ac:dyDescent="0.2">
      <c r="A400" s="86" t="str">
        <f t="shared" si="205"/>
        <v/>
      </c>
      <c r="B400" s="87" t="str">
        <f>IF(D400=0,"",IF(D400&lt;&gt;"",Kataloge_Import!B399,""))</f>
        <v/>
      </c>
      <c r="C400" s="87" t="str">
        <f t="shared" si="203"/>
        <v/>
      </c>
      <c r="D400" s="156" t="str">
        <f>IFERROR(VLOOKUP(Kataloge_Import!A399,'Nachweis Miete_MNK'!$A$28:$AB$277,23,FALSE),"")</f>
        <v/>
      </c>
      <c r="E400" s="90"/>
      <c r="F400" s="90"/>
      <c r="G400" s="88" t="str">
        <f>IF(D400=0,"",IFERROR(VLOOKUP(Kataloge_Import!A399,'Nachweis Miete_MNK'!$A$28:$AB$277,2,FALSE),""))</f>
        <v/>
      </c>
      <c r="H400" s="88" t="str">
        <f>IF(D400=0,"",IFERROR(VLOOKUP(Kataloge_Import!A399,'Nachweis Miete_MNK'!$A$28:$AB$277,3,FALSE),""))</f>
        <v/>
      </c>
      <c r="I400" s="88" t="str">
        <f>IF(D400=0,"",IFERROR(VLOOKUP(Kataloge_Import!A399,'Nachweis Miete_MNK'!$A$28:$AB$277,4,FALSE),""))</f>
        <v/>
      </c>
      <c r="J400" s="143" t="str">
        <f>IF(D400=0,"",IFERROR(VLOOKUP(Kataloge_Import!A399,'Nachweis Miete_MNK'!$A$28:$AB$277,5,FALSE),""))</f>
        <v/>
      </c>
      <c r="K400" s="143" t="str">
        <f>IF(D400=0,"",IFERROR(VLOOKUP(Kataloge_Import!A399,'Nachweis Miete_MNK'!$A$28:$AB$277,6,FALSE),""))</f>
        <v/>
      </c>
      <c r="L400" s="89" t="str">
        <f>IF(D400=0,"",IFERROR(VLOOKUP(Kataloge_Import!A399,'Nachweis Miete_MNK'!$A$28:$AB$277,9,FALSE),""))</f>
        <v/>
      </c>
      <c r="M400" s="89" t="str">
        <f>IF(D400=0,"",IFERROR(VLOOKUP(Kataloge_Import!A399,'Nachweis Miete_MNK'!$A$28:$AB$277,28,FALSE),""))</f>
        <v/>
      </c>
      <c r="N400" s="145" t="str">
        <f t="shared" ref="N400" si="212">IF(D400=0,"",IF(D400&lt;&gt;"","unbar",""))</f>
        <v/>
      </c>
      <c r="O400" s="143"/>
      <c r="P400" s="89"/>
      <c r="Q400" s="147"/>
      <c r="R400" s="89"/>
      <c r="S400" s="89"/>
      <c r="T400" s="89"/>
      <c r="U400" s="156"/>
      <c r="V400" s="143"/>
      <c r="W400" s="143"/>
      <c r="X400" s="143"/>
      <c r="Y400" s="143"/>
      <c r="Z400" s="143"/>
      <c r="AA400" s="143"/>
    </row>
    <row r="401" spans="1:27" ht="18" customHeight="1" x14ac:dyDescent="0.2">
      <c r="A401" s="137" t="str">
        <f t="shared" si="205"/>
        <v/>
      </c>
      <c r="B401" s="138" t="str">
        <f>IF(D401=0,"",IF(D401&lt;&gt;"",Kataloge_Import!B400,""))</f>
        <v/>
      </c>
      <c r="C401" s="138" t="str">
        <f t="shared" si="203"/>
        <v/>
      </c>
      <c r="D401" s="157" t="str">
        <f>IFERROR(VLOOKUP(Kataloge_Import!A400,'Nachweis Miete_MNK'!$A$28:$AB$277,26,FALSE),"")</f>
        <v/>
      </c>
      <c r="E401" s="90"/>
      <c r="F401" s="90"/>
      <c r="G401" s="140"/>
      <c r="H401" s="140"/>
      <c r="I401" s="140"/>
      <c r="J401" s="144"/>
      <c r="K401" s="144"/>
      <c r="L401" s="139"/>
      <c r="M401" s="139"/>
      <c r="N401" s="146"/>
      <c r="O401" s="144" t="str">
        <f>IF(D401=0,"",IFERROR(VLOOKUP(Kataloge_Import!A400,'Nachweis Miete_MNK'!$A$28:$AB$277,7,FALSE),""))</f>
        <v/>
      </c>
      <c r="P401" s="139" t="str">
        <f>IF(D401=0,"",IFERROR(VLOOKUP(Kataloge_Import!A400,'Nachweis Miete_MNK'!$A$28:$AB$277,14,FALSE),""))</f>
        <v/>
      </c>
      <c r="Q401" s="148" t="str">
        <f>IF(D401=0,"",IFERROR(VLOOKUP(Kataloge_Import!A400,'Nachweis Miete_MNK'!$A$28:$AB$277,8,FALSE),""))</f>
        <v/>
      </c>
      <c r="R401" s="139" t="str">
        <f>IF(D401=0,"",IFERROR(VLOOKUP(Kataloge_Import!A400,'Nachweis Miete_MNK'!$A$28:$AB$277,27,FALSE),""))</f>
        <v/>
      </c>
      <c r="S401" s="139" t="str">
        <f>IF(D401=0,"",IFERROR(VLOOKUP(Kataloge_Import!A400,'Nachweis Miete_MNK'!$A$28:$AB$277,18,FALSE),""))</f>
        <v/>
      </c>
      <c r="T401" s="139" t="str">
        <f>IF(D401=0,"",IFERROR(VLOOKUP(Kataloge_Import!A400,'Nachweis Miete_MNK'!$A$28:$AB$277,20,FALSE),""))</f>
        <v/>
      </c>
      <c r="U401" s="157" t="str">
        <f>IF(D401=0,"",IFERROR(VLOOKUP(Kataloge_Import!A400,'Nachweis Miete_MNK'!$A$28:$AB$277,25,FALSE),""))</f>
        <v/>
      </c>
      <c r="V401" s="144" t="str">
        <f>IF(AND($B401&lt;&gt;"",HHJ=Kataloge!S$1),CONCATENATE($U401,"_","Mietneben- bzw. Betriebsausgaben"),"")</f>
        <v/>
      </c>
      <c r="W401" s="144" t="str">
        <f>IF(AND($B401&lt;&gt;"",HHJ=Kataloge!T$1),CONCATENATE($U401,"_","Mietneben- bzw. Betriebsausgaben"),"")</f>
        <v/>
      </c>
      <c r="X401" s="144" t="str">
        <f>IF(AND($B401&lt;&gt;"",HHJ=Kataloge!U$1),CONCATENATE($U401,"_","Mietneben- bzw. Betriebsausgaben"),"")</f>
        <v/>
      </c>
      <c r="Y401" s="144" t="str">
        <f>IF(AND($B401&lt;&gt;"",HHJ=Kataloge!V$1),CONCATENATE($U401,"_","Mietneben- bzw. Betriebsausgaben"),"")</f>
        <v/>
      </c>
      <c r="Z401" s="144" t="str">
        <f>IF(AND($B401&lt;&gt;"",HHJ=Kataloge!W$1),CONCATENATE($U401,"_","Mietneben- bzw. Betriebsausgaben"),"")</f>
        <v/>
      </c>
      <c r="AA401" s="144" t="str">
        <f>IF(AND($B401&lt;&gt;"",HHJ=Kataloge!X$1),CONCATENATE($U401,"_","Mietneben- bzw. Betriebsausgaben"),"")</f>
        <v/>
      </c>
    </row>
    <row r="402" spans="1:27" ht="18" customHeight="1" x14ac:dyDescent="0.2">
      <c r="A402" s="86" t="str">
        <f t="shared" si="205"/>
        <v/>
      </c>
      <c r="B402" s="87" t="str">
        <f>IF(D402=0,"",IF(D402&lt;&gt;"",Kataloge_Import!B401,""))</f>
        <v/>
      </c>
      <c r="C402" s="87" t="str">
        <f t="shared" si="203"/>
        <v/>
      </c>
      <c r="D402" s="156" t="str">
        <f>IFERROR(VLOOKUP(Kataloge_Import!A401,'Nachweis Miete_MNK'!$A$28:$AB$277,23,FALSE),"")</f>
        <v/>
      </c>
      <c r="E402" s="90"/>
      <c r="F402" s="90"/>
      <c r="G402" s="88" t="str">
        <f>IF(D402=0,"",IFERROR(VLOOKUP(Kataloge_Import!A401,'Nachweis Miete_MNK'!$A$28:$AB$277,2,FALSE),""))</f>
        <v/>
      </c>
      <c r="H402" s="88" t="str">
        <f>IF(D402=0,"",IFERROR(VLOOKUP(Kataloge_Import!A401,'Nachweis Miete_MNK'!$A$28:$AB$277,3,FALSE),""))</f>
        <v/>
      </c>
      <c r="I402" s="88" t="str">
        <f>IF(D402=0,"",IFERROR(VLOOKUP(Kataloge_Import!A401,'Nachweis Miete_MNK'!$A$28:$AB$277,4,FALSE),""))</f>
        <v/>
      </c>
      <c r="J402" s="143" t="str">
        <f>IF(D402=0,"",IFERROR(VLOOKUP(Kataloge_Import!A401,'Nachweis Miete_MNK'!$A$28:$AB$277,5,FALSE),""))</f>
        <v/>
      </c>
      <c r="K402" s="143" t="str">
        <f>IF(D402=0,"",IFERROR(VLOOKUP(Kataloge_Import!A401,'Nachweis Miete_MNK'!$A$28:$AB$277,6,FALSE),""))</f>
        <v/>
      </c>
      <c r="L402" s="89" t="str">
        <f>IF(D402=0,"",IFERROR(VLOOKUP(Kataloge_Import!A401,'Nachweis Miete_MNK'!$A$28:$AB$277,9,FALSE),""))</f>
        <v/>
      </c>
      <c r="M402" s="89" t="str">
        <f>IF(D402=0,"",IFERROR(VLOOKUP(Kataloge_Import!A401,'Nachweis Miete_MNK'!$A$28:$AB$277,28,FALSE),""))</f>
        <v/>
      </c>
      <c r="N402" s="145" t="str">
        <f t="shared" ref="N402" si="213">IF(D402=0,"",IF(D402&lt;&gt;"","unbar",""))</f>
        <v/>
      </c>
      <c r="O402" s="143"/>
      <c r="P402" s="89"/>
      <c r="Q402" s="147"/>
      <c r="R402" s="89"/>
      <c r="S402" s="89"/>
      <c r="T402" s="89"/>
      <c r="U402" s="156"/>
      <c r="V402" s="143"/>
      <c r="W402" s="143"/>
      <c r="X402" s="143"/>
      <c r="Y402" s="143"/>
      <c r="Z402" s="143"/>
      <c r="AA402" s="143"/>
    </row>
    <row r="403" spans="1:27" ht="18" customHeight="1" x14ac:dyDescent="0.2">
      <c r="A403" s="137" t="str">
        <f t="shared" si="205"/>
        <v/>
      </c>
      <c r="B403" s="138" t="str">
        <f>IF(D403=0,"",IF(D403&lt;&gt;"",Kataloge_Import!B402,""))</f>
        <v/>
      </c>
      <c r="C403" s="138" t="str">
        <f t="shared" si="203"/>
        <v/>
      </c>
      <c r="D403" s="157" t="str">
        <f>IFERROR(VLOOKUP(Kataloge_Import!A402,'Nachweis Miete_MNK'!$A$28:$AB$277,26,FALSE),"")</f>
        <v/>
      </c>
      <c r="E403" s="90"/>
      <c r="F403" s="90"/>
      <c r="G403" s="140"/>
      <c r="H403" s="140"/>
      <c r="I403" s="140"/>
      <c r="J403" s="144"/>
      <c r="K403" s="144"/>
      <c r="L403" s="139"/>
      <c r="M403" s="139"/>
      <c r="N403" s="146"/>
      <c r="O403" s="144" t="str">
        <f>IF(D403=0,"",IFERROR(VLOOKUP(Kataloge_Import!A402,'Nachweis Miete_MNK'!$A$28:$AB$277,7,FALSE),""))</f>
        <v/>
      </c>
      <c r="P403" s="139" t="str">
        <f>IF(D403=0,"",IFERROR(VLOOKUP(Kataloge_Import!A402,'Nachweis Miete_MNK'!$A$28:$AB$277,14,FALSE),""))</f>
        <v/>
      </c>
      <c r="Q403" s="148" t="str">
        <f>IF(D403=0,"",IFERROR(VLOOKUP(Kataloge_Import!A402,'Nachweis Miete_MNK'!$A$28:$AB$277,8,FALSE),""))</f>
        <v/>
      </c>
      <c r="R403" s="139" t="str">
        <f>IF(D403=0,"",IFERROR(VLOOKUP(Kataloge_Import!A402,'Nachweis Miete_MNK'!$A$28:$AB$277,27,FALSE),""))</f>
        <v/>
      </c>
      <c r="S403" s="139" t="str">
        <f>IF(D403=0,"",IFERROR(VLOOKUP(Kataloge_Import!A402,'Nachweis Miete_MNK'!$A$28:$AB$277,18,FALSE),""))</f>
        <v/>
      </c>
      <c r="T403" s="139" t="str">
        <f>IF(D403=0,"",IFERROR(VLOOKUP(Kataloge_Import!A402,'Nachweis Miete_MNK'!$A$28:$AB$277,20,FALSE),""))</f>
        <v/>
      </c>
      <c r="U403" s="157" t="str">
        <f>IF(D403=0,"",IFERROR(VLOOKUP(Kataloge_Import!A402,'Nachweis Miete_MNK'!$A$28:$AB$277,25,FALSE),""))</f>
        <v/>
      </c>
      <c r="V403" s="144" t="str">
        <f>IF(AND($B403&lt;&gt;"",HHJ=Kataloge!S$1),CONCATENATE($U403,"_","Mietneben- bzw. Betriebsausgaben"),"")</f>
        <v/>
      </c>
      <c r="W403" s="144" t="str">
        <f>IF(AND($B403&lt;&gt;"",HHJ=Kataloge!T$1),CONCATENATE($U403,"_","Mietneben- bzw. Betriebsausgaben"),"")</f>
        <v/>
      </c>
      <c r="X403" s="144" t="str">
        <f>IF(AND($B403&lt;&gt;"",HHJ=Kataloge!U$1),CONCATENATE($U403,"_","Mietneben- bzw. Betriebsausgaben"),"")</f>
        <v/>
      </c>
      <c r="Y403" s="144" t="str">
        <f>IF(AND($B403&lt;&gt;"",HHJ=Kataloge!V$1),CONCATENATE($U403,"_","Mietneben- bzw. Betriebsausgaben"),"")</f>
        <v/>
      </c>
      <c r="Z403" s="144" t="str">
        <f>IF(AND($B403&lt;&gt;"",HHJ=Kataloge!W$1),CONCATENATE($U403,"_","Mietneben- bzw. Betriebsausgaben"),"")</f>
        <v/>
      </c>
      <c r="AA403" s="144" t="str">
        <f>IF(AND($B403&lt;&gt;"",HHJ=Kataloge!X$1),CONCATENATE($U403,"_","Mietneben- bzw. Betriebsausgaben"),"")</f>
        <v/>
      </c>
    </row>
    <row r="404" spans="1:27" ht="18" customHeight="1" x14ac:dyDescent="0.2">
      <c r="A404" s="86" t="str">
        <f t="shared" si="205"/>
        <v/>
      </c>
      <c r="B404" s="87" t="str">
        <f>IF(D404=0,"",IF(D404&lt;&gt;"",Kataloge_Import!B403,""))</f>
        <v/>
      </c>
      <c r="C404" s="87" t="str">
        <f t="shared" si="203"/>
        <v/>
      </c>
      <c r="D404" s="156" t="str">
        <f>IFERROR(VLOOKUP(Kataloge_Import!A403,'Nachweis Miete_MNK'!$A$28:$AB$277,23,FALSE),"")</f>
        <v/>
      </c>
      <c r="E404" s="90"/>
      <c r="F404" s="90"/>
      <c r="G404" s="88" t="str">
        <f>IF(D404=0,"",IFERROR(VLOOKUP(Kataloge_Import!A403,'Nachweis Miete_MNK'!$A$28:$AB$277,2,FALSE),""))</f>
        <v/>
      </c>
      <c r="H404" s="88" t="str">
        <f>IF(D404=0,"",IFERROR(VLOOKUP(Kataloge_Import!A403,'Nachweis Miete_MNK'!$A$28:$AB$277,3,FALSE),""))</f>
        <v/>
      </c>
      <c r="I404" s="88" t="str">
        <f>IF(D404=0,"",IFERROR(VLOOKUP(Kataloge_Import!A403,'Nachweis Miete_MNK'!$A$28:$AB$277,4,FALSE),""))</f>
        <v/>
      </c>
      <c r="J404" s="143" t="str">
        <f>IF(D404=0,"",IFERROR(VLOOKUP(Kataloge_Import!A403,'Nachweis Miete_MNK'!$A$28:$AB$277,5,FALSE),""))</f>
        <v/>
      </c>
      <c r="K404" s="143" t="str">
        <f>IF(D404=0,"",IFERROR(VLOOKUP(Kataloge_Import!A403,'Nachweis Miete_MNK'!$A$28:$AB$277,6,FALSE),""))</f>
        <v/>
      </c>
      <c r="L404" s="89" t="str">
        <f>IF(D404=0,"",IFERROR(VLOOKUP(Kataloge_Import!A403,'Nachweis Miete_MNK'!$A$28:$AB$277,9,FALSE),""))</f>
        <v/>
      </c>
      <c r="M404" s="89" t="str">
        <f>IF(D404=0,"",IFERROR(VLOOKUP(Kataloge_Import!A403,'Nachweis Miete_MNK'!$A$28:$AB$277,28,FALSE),""))</f>
        <v/>
      </c>
      <c r="N404" s="145" t="str">
        <f t="shared" ref="N404" si="214">IF(D404=0,"",IF(D404&lt;&gt;"","unbar",""))</f>
        <v/>
      </c>
      <c r="O404" s="143"/>
      <c r="P404" s="89"/>
      <c r="Q404" s="147"/>
      <c r="R404" s="89"/>
      <c r="S404" s="89"/>
      <c r="T404" s="89"/>
      <c r="U404" s="156"/>
      <c r="V404" s="143"/>
      <c r="W404" s="143"/>
      <c r="X404" s="143"/>
      <c r="Y404" s="143"/>
      <c r="Z404" s="143"/>
      <c r="AA404" s="143"/>
    </row>
    <row r="405" spans="1:27" ht="18" customHeight="1" x14ac:dyDescent="0.2">
      <c r="A405" s="137" t="str">
        <f t="shared" si="205"/>
        <v/>
      </c>
      <c r="B405" s="138" t="str">
        <f>IF(D405=0,"",IF(D405&lt;&gt;"",Kataloge_Import!B404,""))</f>
        <v/>
      </c>
      <c r="C405" s="138" t="str">
        <f t="shared" si="203"/>
        <v/>
      </c>
      <c r="D405" s="157" t="str">
        <f>IFERROR(VLOOKUP(Kataloge_Import!A404,'Nachweis Miete_MNK'!$A$28:$AB$277,26,FALSE),"")</f>
        <v/>
      </c>
      <c r="E405" s="90"/>
      <c r="F405" s="90"/>
      <c r="G405" s="140"/>
      <c r="H405" s="140"/>
      <c r="I405" s="140"/>
      <c r="J405" s="144"/>
      <c r="K405" s="144"/>
      <c r="L405" s="139"/>
      <c r="M405" s="139"/>
      <c r="N405" s="146"/>
      <c r="O405" s="144" t="str">
        <f>IF(D405=0,"",IFERROR(VLOOKUP(Kataloge_Import!A404,'Nachweis Miete_MNK'!$A$28:$AB$277,7,FALSE),""))</f>
        <v/>
      </c>
      <c r="P405" s="139" t="str">
        <f>IF(D405=0,"",IFERROR(VLOOKUP(Kataloge_Import!A404,'Nachweis Miete_MNK'!$A$28:$AB$277,14,FALSE),""))</f>
        <v/>
      </c>
      <c r="Q405" s="148" t="str">
        <f>IF(D405=0,"",IFERROR(VLOOKUP(Kataloge_Import!A404,'Nachweis Miete_MNK'!$A$28:$AB$277,8,FALSE),""))</f>
        <v/>
      </c>
      <c r="R405" s="139" t="str">
        <f>IF(D405=0,"",IFERROR(VLOOKUP(Kataloge_Import!A404,'Nachweis Miete_MNK'!$A$28:$AB$277,27,FALSE),""))</f>
        <v/>
      </c>
      <c r="S405" s="139" t="str">
        <f>IF(D405=0,"",IFERROR(VLOOKUP(Kataloge_Import!A404,'Nachweis Miete_MNK'!$A$28:$AB$277,18,FALSE),""))</f>
        <v/>
      </c>
      <c r="T405" s="139" t="str">
        <f>IF(D405=0,"",IFERROR(VLOOKUP(Kataloge_Import!A404,'Nachweis Miete_MNK'!$A$28:$AB$277,20,FALSE),""))</f>
        <v/>
      </c>
      <c r="U405" s="157" t="str">
        <f>IF(D405=0,"",IFERROR(VLOOKUP(Kataloge_Import!A404,'Nachweis Miete_MNK'!$A$28:$AB$277,25,FALSE),""))</f>
        <v/>
      </c>
      <c r="V405" s="144" t="str">
        <f>IF(AND($B405&lt;&gt;"",HHJ=Kataloge!S$1),CONCATENATE($U405,"_","Mietneben- bzw. Betriebsausgaben"),"")</f>
        <v/>
      </c>
      <c r="W405" s="144" t="str">
        <f>IF(AND($B405&lt;&gt;"",HHJ=Kataloge!T$1),CONCATENATE($U405,"_","Mietneben- bzw. Betriebsausgaben"),"")</f>
        <v/>
      </c>
      <c r="X405" s="144" t="str">
        <f>IF(AND($B405&lt;&gt;"",HHJ=Kataloge!U$1),CONCATENATE($U405,"_","Mietneben- bzw. Betriebsausgaben"),"")</f>
        <v/>
      </c>
      <c r="Y405" s="144" t="str">
        <f>IF(AND($B405&lt;&gt;"",HHJ=Kataloge!V$1),CONCATENATE($U405,"_","Mietneben- bzw. Betriebsausgaben"),"")</f>
        <v/>
      </c>
      <c r="Z405" s="144" t="str">
        <f>IF(AND($B405&lt;&gt;"",HHJ=Kataloge!W$1),CONCATENATE($U405,"_","Mietneben- bzw. Betriebsausgaben"),"")</f>
        <v/>
      </c>
      <c r="AA405" s="144" t="str">
        <f>IF(AND($B405&lt;&gt;"",HHJ=Kataloge!X$1),CONCATENATE($U405,"_","Mietneben- bzw. Betriebsausgaben"),"")</f>
        <v/>
      </c>
    </row>
    <row r="406" spans="1:27" ht="18" customHeight="1" x14ac:dyDescent="0.2">
      <c r="A406" s="86" t="str">
        <f t="shared" si="205"/>
        <v/>
      </c>
      <c r="B406" s="87" t="str">
        <f>IF(D406=0,"",IF(D406&lt;&gt;"",Kataloge_Import!B405,""))</f>
        <v/>
      </c>
      <c r="C406" s="87" t="str">
        <f t="shared" si="203"/>
        <v/>
      </c>
      <c r="D406" s="156" t="str">
        <f>IFERROR(VLOOKUP(Kataloge_Import!A405,'Nachweis Miete_MNK'!$A$28:$AB$277,23,FALSE),"")</f>
        <v/>
      </c>
      <c r="E406" s="90"/>
      <c r="F406" s="90"/>
      <c r="G406" s="88" t="str">
        <f>IF(D406=0,"",IFERROR(VLOOKUP(Kataloge_Import!A405,'Nachweis Miete_MNK'!$A$28:$AB$277,2,FALSE),""))</f>
        <v/>
      </c>
      <c r="H406" s="88" t="str">
        <f>IF(D406=0,"",IFERROR(VLOOKUP(Kataloge_Import!A405,'Nachweis Miete_MNK'!$A$28:$AB$277,3,FALSE),""))</f>
        <v/>
      </c>
      <c r="I406" s="88" t="str">
        <f>IF(D406=0,"",IFERROR(VLOOKUP(Kataloge_Import!A405,'Nachweis Miete_MNK'!$A$28:$AB$277,4,FALSE),""))</f>
        <v/>
      </c>
      <c r="J406" s="143" t="str">
        <f>IF(D406=0,"",IFERROR(VLOOKUP(Kataloge_Import!A405,'Nachweis Miete_MNK'!$A$28:$AB$277,5,FALSE),""))</f>
        <v/>
      </c>
      <c r="K406" s="143" t="str">
        <f>IF(D406=0,"",IFERROR(VLOOKUP(Kataloge_Import!A405,'Nachweis Miete_MNK'!$A$28:$AB$277,6,FALSE),""))</f>
        <v/>
      </c>
      <c r="L406" s="89" t="str">
        <f>IF(D406=0,"",IFERROR(VLOOKUP(Kataloge_Import!A405,'Nachweis Miete_MNK'!$A$28:$AB$277,9,FALSE),""))</f>
        <v/>
      </c>
      <c r="M406" s="89" t="str">
        <f>IF(D406=0,"",IFERROR(VLOOKUP(Kataloge_Import!A405,'Nachweis Miete_MNK'!$A$28:$AB$277,28,FALSE),""))</f>
        <v/>
      </c>
      <c r="N406" s="145" t="str">
        <f t="shared" ref="N406" si="215">IF(D406=0,"",IF(D406&lt;&gt;"","unbar",""))</f>
        <v/>
      </c>
      <c r="O406" s="143"/>
      <c r="P406" s="89"/>
      <c r="Q406" s="147"/>
      <c r="R406" s="89"/>
      <c r="S406" s="89"/>
      <c r="T406" s="89"/>
      <c r="U406" s="156"/>
      <c r="V406" s="143"/>
      <c r="W406" s="143"/>
      <c r="X406" s="143"/>
      <c r="Y406" s="143"/>
      <c r="Z406" s="143"/>
      <c r="AA406" s="143"/>
    </row>
    <row r="407" spans="1:27" ht="18" customHeight="1" x14ac:dyDescent="0.2">
      <c r="A407" s="137" t="str">
        <f t="shared" si="205"/>
        <v/>
      </c>
      <c r="B407" s="138" t="str">
        <f>IF(D407=0,"",IF(D407&lt;&gt;"",Kataloge_Import!B406,""))</f>
        <v/>
      </c>
      <c r="C407" s="138" t="str">
        <f t="shared" si="203"/>
        <v/>
      </c>
      <c r="D407" s="157" t="str">
        <f>IFERROR(VLOOKUP(Kataloge_Import!A406,'Nachweis Miete_MNK'!$A$28:$AB$277,26,FALSE),"")</f>
        <v/>
      </c>
      <c r="E407" s="90"/>
      <c r="F407" s="90"/>
      <c r="G407" s="140"/>
      <c r="H407" s="140"/>
      <c r="I407" s="140"/>
      <c r="J407" s="144"/>
      <c r="K407" s="144"/>
      <c r="L407" s="139"/>
      <c r="M407" s="139"/>
      <c r="N407" s="146"/>
      <c r="O407" s="144" t="str">
        <f>IF(D407=0,"",IFERROR(VLOOKUP(Kataloge_Import!A406,'Nachweis Miete_MNK'!$A$28:$AB$277,7,FALSE),""))</f>
        <v/>
      </c>
      <c r="P407" s="139" t="str">
        <f>IF(D407=0,"",IFERROR(VLOOKUP(Kataloge_Import!A406,'Nachweis Miete_MNK'!$A$28:$AB$277,14,FALSE),""))</f>
        <v/>
      </c>
      <c r="Q407" s="148" t="str">
        <f>IF(D407=0,"",IFERROR(VLOOKUP(Kataloge_Import!A406,'Nachweis Miete_MNK'!$A$28:$AB$277,8,FALSE),""))</f>
        <v/>
      </c>
      <c r="R407" s="139" t="str">
        <f>IF(D407=0,"",IFERROR(VLOOKUP(Kataloge_Import!A406,'Nachweis Miete_MNK'!$A$28:$AB$277,27,FALSE),""))</f>
        <v/>
      </c>
      <c r="S407" s="139" t="str">
        <f>IF(D407=0,"",IFERROR(VLOOKUP(Kataloge_Import!A406,'Nachweis Miete_MNK'!$A$28:$AB$277,18,FALSE),""))</f>
        <v/>
      </c>
      <c r="T407" s="139" t="str">
        <f>IF(D407=0,"",IFERROR(VLOOKUP(Kataloge_Import!A406,'Nachweis Miete_MNK'!$A$28:$AB$277,20,FALSE),""))</f>
        <v/>
      </c>
      <c r="U407" s="157" t="str">
        <f>IF(D407=0,"",IFERROR(VLOOKUP(Kataloge_Import!A406,'Nachweis Miete_MNK'!$A$28:$AB$277,25,FALSE),""))</f>
        <v/>
      </c>
      <c r="V407" s="144" t="str">
        <f>IF(AND($B407&lt;&gt;"",HHJ=Kataloge!S$1),CONCATENATE($U407,"_","Mietneben- bzw. Betriebsausgaben"),"")</f>
        <v/>
      </c>
      <c r="W407" s="144" t="str">
        <f>IF(AND($B407&lt;&gt;"",HHJ=Kataloge!T$1),CONCATENATE($U407,"_","Mietneben- bzw. Betriebsausgaben"),"")</f>
        <v/>
      </c>
      <c r="X407" s="144" t="str">
        <f>IF(AND($B407&lt;&gt;"",HHJ=Kataloge!U$1),CONCATENATE($U407,"_","Mietneben- bzw. Betriebsausgaben"),"")</f>
        <v/>
      </c>
      <c r="Y407" s="144" t="str">
        <f>IF(AND($B407&lt;&gt;"",HHJ=Kataloge!V$1),CONCATENATE($U407,"_","Mietneben- bzw. Betriebsausgaben"),"")</f>
        <v/>
      </c>
      <c r="Z407" s="144" t="str">
        <f>IF(AND($B407&lt;&gt;"",HHJ=Kataloge!W$1),CONCATENATE($U407,"_","Mietneben- bzw. Betriebsausgaben"),"")</f>
        <v/>
      </c>
      <c r="AA407" s="144" t="str">
        <f>IF(AND($B407&lt;&gt;"",HHJ=Kataloge!X$1),CONCATENATE($U407,"_","Mietneben- bzw. Betriebsausgaben"),"")</f>
        <v/>
      </c>
    </row>
    <row r="408" spans="1:27" ht="18" customHeight="1" x14ac:dyDescent="0.2">
      <c r="A408" s="86" t="str">
        <f t="shared" si="205"/>
        <v/>
      </c>
      <c r="B408" s="87" t="str">
        <f>IF(D408=0,"",IF(D408&lt;&gt;"",Kataloge_Import!B407,""))</f>
        <v/>
      </c>
      <c r="C408" s="87" t="str">
        <f t="shared" si="203"/>
        <v/>
      </c>
      <c r="D408" s="156" t="str">
        <f>IFERROR(VLOOKUP(Kataloge_Import!A407,'Nachweis Miete_MNK'!$A$28:$AB$277,23,FALSE),"")</f>
        <v/>
      </c>
      <c r="E408" s="90"/>
      <c r="F408" s="90"/>
      <c r="G408" s="88" t="str">
        <f>IF(D408=0,"",IFERROR(VLOOKUP(Kataloge_Import!A407,'Nachweis Miete_MNK'!$A$28:$AB$277,2,FALSE),""))</f>
        <v/>
      </c>
      <c r="H408" s="88" t="str">
        <f>IF(D408=0,"",IFERROR(VLOOKUP(Kataloge_Import!A407,'Nachweis Miete_MNK'!$A$28:$AB$277,3,FALSE),""))</f>
        <v/>
      </c>
      <c r="I408" s="88" t="str">
        <f>IF(D408=0,"",IFERROR(VLOOKUP(Kataloge_Import!A407,'Nachweis Miete_MNK'!$A$28:$AB$277,4,FALSE),""))</f>
        <v/>
      </c>
      <c r="J408" s="143" t="str">
        <f>IF(D408=0,"",IFERROR(VLOOKUP(Kataloge_Import!A407,'Nachweis Miete_MNK'!$A$28:$AB$277,5,FALSE),""))</f>
        <v/>
      </c>
      <c r="K408" s="143" t="str">
        <f>IF(D408=0,"",IFERROR(VLOOKUP(Kataloge_Import!A407,'Nachweis Miete_MNK'!$A$28:$AB$277,6,FALSE),""))</f>
        <v/>
      </c>
      <c r="L408" s="89" t="str">
        <f>IF(D408=0,"",IFERROR(VLOOKUP(Kataloge_Import!A407,'Nachweis Miete_MNK'!$A$28:$AB$277,9,FALSE),""))</f>
        <v/>
      </c>
      <c r="M408" s="89" t="str">
        <f>IF(D408=0,"",IFERROR(VLOOKUP(Kataloge_Import!A407,'Nachweis Miete_MNK'!$A$28:$AB$277,28,FALSE),""))</f>
        <v/>
      </c>
      <c r="N408" s="145" t="str">
        <f t="shared" ref="N408" si="216">IF(D408=0,"",IF(D408&lt;&gt;"","unbar",""))</f>
        <v/>
      </c>
      <c r="O408" s="143"/>
      <c r="P408" s="89"/>
      <c r="Q408" s="147"/>
      <c r="R408" s="89"/>
      <c r="S408" s="89"/>
      <c r="T408" s="89"/>
      <c r="U408" s="156"/>
      <c r="V408" s="143"/>
      <c r="W408" s="143"/>
      <c r="X408" s="143"/>
      <c r="Y408" s="143"/>
      <c r="Z408" s="143"/>
      <c r="AA408" s="143"/>
    </row>
    <row r="409" spans="1:27" ht="18" customHeight="1" x14ac:dyDescent="0.2">
      <c r="A409" s="137" t="str">
        <f t="shared" si="205"/>
        <v/>
      </c>
      <c r="B409" s="138" t="str">
        <f>IF(D409=0,"",IF(D409&lt;&gt;"",Kataloge_Import!B408,""))</f>
        <v/>
      </c>
      <c r="C409" s="138" t="str">
        <f t="shared" si="203"/>
        <v/>
      </c>
      <c r="D409" s="157" t="str">
        <f>IFERROR(VLOOKUP(Kataloge_Import!A408,'Nachweis Miete_MNK'!$A$28:$AB$277,26,FALSE),"")</f>
        <v/>
      </c>
      <c r="E409" s="90"/>
      <c r="F409" s="90"/>
      <c r="G409" s="140"/>
      <c r="H409" s="140"/>
      <c r="I409" s="140"/>
      <c r="J409" s="144"/>
      <c r="K409" s="144"/>
      <c r="L409" s="139"/>
      <c r="M409" s="139"/>
      <c r="N409" s="146"/>
      <c r="O409" s="144" t="str">
        <f>IF(D409=0,"",IFERROR(VLOOKUP(Kataloge_Import!A408,'Nachweis Miete_MNK'!$A$28:$AB$277,7,FALSE),""))</f>
        <v/>
      </c>
      <c r="P409" s="139" t="str">
        <f>IF(D409=0,"",IFERROR(VLOOKUP(Kataloge_Import!A408,'Nachweis Miete_MNK'!$A$28:$AB$277,14,FALSE),""))</f>
        <v/>
      </c>
      <c r="Q409" s="148" t="str">
        <f>IF(D409=0,"",IFERROR(VLOOKUP(Kataloge_Import!A408,'Nachweis Miete_MNK'!$A$28:$AB$277,8,FALSE),""))</f>
        <v/>
      </c>
      <c r="R409" s="139" t="str">
        <f>IF(D409=0,"",IFERROR(VLOOKUP(Kataloge_Import!A408,'Nachweis Miete_MNK'!$A$28:$AB$277,27,FALSE),""))</f>
        <v/>
      </c>
      <c r="S409" s="139" t="str">
        <f>IF(D409=0,"",IFERROR(VLOOKUP(Kataloge_Import!A408,'Nachweis Miete_MNK'!$A$28:$AB$277,18,FALSE),""))</f>
        <v/>
      </c>
      <c r="T409" s="139" t="str">
        <f>IF(D409=0,"",IFERROR(VLOOKUP(Kataloge_Import!A408,'Nachweis Miete_MNK'!$A$28:$AB$277,20,FALSE),""))</f>
        <v/>
      </c>
      <c r="U409" s="157" t="str">
        <f>IF(D409=0,"",IFERROR(VLOOKUP(Kataloge_Import!A408,'Nachweis Miete_MNK'!$A$28:$AB$277,25,FALSE),""))</f>
        <v/>
      </c>
      <c r="V409" s="144" t="str">
        <f>IF(AND($B409&lt;&gt;"",HHJ=Kataloge!S$1),CONCATENATE($U409,"_","Mietneben- bzw. Betriebsausgaben"),"")</f>
        <v/>
      </c>
      <c r="W409" s="144" t="str">
        <f>IF(AND($B409&lt;&gt;"",HHJ=Kataloge!T$1),CONCATENATE($U409,"_","Mietneben- bzw. Betriebsausgaben"),"")</f>
        <v/>
      </c>
      <c r="X409" s="144" t="str">
        <f>IF(AND($B409&lt;&gt;"",HHJ=Kataloge!U$1),CONCATENATE($U409,"_","Mietneben- bzw. Betriebsausgaben"),"")</f>
        <v/>
      </c>
      <c r="Y409" s="144" t="str">
        <f>IF(AND($B409&lt;&gt;"",HHJ=Kataloge!V$1),CONCATENATE($U409,"_","Mietneben- bzw. Betriebsausgaben"),"")</f>
        <v/>
      </c>
      <c r="Z409" s="144" t="str">
        <f>IF(AND($B409&lt;&gt;"",HHJ=Kataloge!W$1),CONCATENATE($U409,"_","Mietneben- bzw. Betriebsausgaben"),"")</f>
        <v/>
      </c>
      <c r="AA409" s="144" t="str">
        <f>IF(AND($B409&lt;&gt;"",HHJ=Kataloge!X$1),CONCATENATE($U409,"_","Mietneben- bzw. Betriebsausgaben"),"")</f>
        <v/>
      </c>
    </row>
    <row r="410" spans="1:27" ht="18" customHeight="1" x14ac:dyDescent="0.2">
      <c r="A410" s="86" t="str">
        <f t="shared" si="205"/>
        <v/>
      </c>
      <c r="B410" s="87" t="str">
        <f>IF(D410=0,"",IF(D410&lt;&gt;"",Kataloge_Import!B409,""))</f>
        <v/>
      </c>
      <c r="C410" s="87" t="str">
        <f t="shared" si="203"/>
        <v/>
      </c>
      <c r="D410" s="156" t="str">
        <f>IFERROR(VLOOKUP(Kataloge_Import!A409,'Nachweis Miete_MNK'!$A$28:$AB$277,23,FALSE),"")</f>
        <v/>
      </c>
      <c r="E410" s="90"/>
      <c r="F410" s="90"/>
      <c r="G410" s="88" t="str">
        <f>IF(D410=0,"",IFERROR(VLOOKUP(Kataloge_Import!A409,'Nachweis Miete_MNK'!$A$28:$AB$277,2,FALSE),""))</f>
        <v/>
      </c>
      <c r="H410" s="88" t="str">
        <f>IF(D410=0,"",IFERROR(VLOOKUP(Kataloge_Import!A409,'Nachweis Miete_MNK'!$A$28:$AB$277,3,FALSE),""))</f>
        <v/>
      </c>
      <c r="I410" s="88" t="str">
        <f>IF(D410=0,"",IFERROR(VLOOKUP(Kataloge_Import!A409,'Nachweis Miete_MNK'!$A$28:$AB$277,4,FALSE),""))</f>
        <v/>
      </c>
      <c r="J410" s="143" t="str">
        <f>IF(D410=0,"",IFERROR(VLOOKUP(Kataloge_Import!A409,'Nachweis Miete_MNK'!$A$28:$AB$277,5,FALSE),""))</f>
        <v/>
      </c>
      <c r="K410" s="143" t="str">
        <f>IF(D410=0,"",IFERROR(VLOOKUP(Kataloge_Import!A409,'Nachweis Miete_MNK'!$A$28:$AB$277,6,FALSE),""))</f>
        <v/>
      </c>
      <c r="L410" s="89" t="str">
        <f>IF(D410=0,"",IFERROR(VLOOKUP(Kataloge_Import!A409,'Nachweis Miete_MNK'!$A$28:$AB$277,9,FALSE),""))</f>
        <v/>
      </c>
      <c r="M410" s="89" t="str">
        <f>IF(D410=0,"",IFERROR(VLOOKUP(Kataloge_Import!A409,'Nachweis Miete_MNK'!$A$28:$AB$277,28,FALSE),""))</f>
        <v/>
      </c>
      <c r="N410" s="145" t="str">
        <f t="shared" ref="N410" si="217">IF(D410=0,"",IF(D410&lt;&gt;"","unbar",""))</f>
        <v/>
      </c>
      <c r="O410" s="143"/>
      <c r="P410" s="89"/>
      <c r="Q410" s="147"/>
      <c r="R410" s="89"/>
      <c r="S410" s="89"/>
      <c r="T410" s="89"/>
      <c r="U410" s="156"/>
      <c r="V410" s="143"/>
      <c r="W410" s="143"/>
      <c r="X410" s="143"/>
      <c r="Y410" s="143"/>
      <c r="Z410" s="143"/>
      <c r="AA410" s="143"/>
    </row>
    <row r="411" spans="1:27" ht="18" customHeight="1" x14ac:dyDescent="0.2">
      <c r="A411" s="137" t="str">
        <f t="shared" si="205"/>
        <v/>
      </c>
      <c r="B411" s="138" t="str">
        <f>IF(D411=0,"",IF(D411&lt;&gt;"",Kataloge_Import!B410,""))</f>
        <v/>
      </c>
      <c r="C411" s="138" t="str">
        <f t="shared" si="203"/>
        <v/>
      </c>
      <c r="D411" s="157" t="str">
        <f>IFERROR(VLOOKUP(Kataloge_Import!A410,'Nachweis Miete_MNK'!$A$28:$AB$277,26,FALSE),"")</f>
        <v/>
      </c>
      <c r="E411" s="90"/>
      <c r="F411" s="90"/>
      <c r="G411" s="140"/>
      <c r="H411" s="140"/>
      <c r="I411" s="140"/>
      <c r="J411" s="144"/>
      <c r="K411" s="144"/>
      <c r="L411" s="139"/>
      <c r="M411" s="139"/>
      <c r="N411" s="146"/>
      <c r="O411" s="144" t="str">
        <f>IF(D411=0,"",IFERROR(VLOOKUP(Kataloge_Import!A410,'Nachweis Miete_MNK'!$A$28:$AB$277,7,FALSE),""))</f>
        <v/>
      </c>
      <c r="P411" s="139" t="str">
        <f>IF(D411=0,"",IFERROR(VLOOKUP(Kataloge_Import!A410,'Nachweis Miete_MNK'!$A$28:$AB$277,14,FALSE),""))</f>
        <v/>
      </c>
      <c r="Q411" s="148" t="str">
        <f>IF(D411=0,"",IFERROR(VLOOKUP(Kataloge_Import!A410,'Nachweis Miete_MNK'!$A$28:$AB$277,8,FALSE),""))</f>
        <v/>
      </c>
      <c r="R411" s="139" t="str">
        <f>IF(D411=0,"",IFERROR(VLOOKUP(Kataloge_Import!A410,'Nachweis Miete_MNK'!$A$28:$AB$277,27,FALSE),""))</f>
        <v/>
      </c>
      <c r="S411" s="139" t="str">
        <f>IF(D411=0,"",IFERROR(VLOOKUP(Kataloge_Import!A410,'Nachweis Miete_MNK'!$A$28:$AB$277,18,FALSE),""))</f>
        <v/>
      </c>
      <c r="T411" s="139" t="str">
        <f>IF(D411=0,"",IFERROR(VLOOKUP(Kataloge_Import!A410,'Nachweis Miete_MNK'!$A$28:$AB$277,20,FALSE),""))</f>
        <v/>
      </c>
      <c r="U411" s="157" t="str">
        <f>IF(D411=0,"",IFERROR(VLOOKUP(Kataloge_Import!A410,'Nachweis Miete_MNK'!$A$28:$AB$277,25,FALSE),""))</f>
        <v/>
      </c>
      <c r="V411" s="144" t="str">
        <f>IF(AND($B411&lt;&gt;"",HHJ=Kataloge!S$1),CONCATENATE($U411,"_","Mietneben- bzw. Betriebsausgaben"),"")</f>
        <v/>
      </c>
      <c r="W411" s="144" t="str">
        <f>IF(AND($B411&lt;&gt;"",HHJ=Kataloge!T$1),CONCATENATE($U411,"_","Mietneben- bzw. Betriebsausgaben"),"")</f>
        <v/>
      </c>
      <c r="X411" s="144" t="str">
        <f>IF(AND($B411&lt;&gt;"",HHJ=Kataloge!U$1),CONCATENATE($U411,"_","Mietneben- bzw. Betriebsausgaben"),"")</f>
        <v/>
      </c>
      <c r="Y411" s="144" t="str">
        <f>IF(AND($B411&lt;&gt;"",HHJ=Kataloge!V$1),CONCATENATE($U411,"_","Mietneben- bzw. Betriebsausgaben"),"")</f>
        <v/>
      </c>
      <c r="Z411" s="144" t="str">
        <f>IF(AND($B411&lt;&gt;"",HHJ=Kataloge!W$1),CONCATENATE($U411,"_","Mietneben- bzw. Betriebsausgaben"),"")</f>
        <v/>
      </c>
      <c r="AA411" s="144" t="str">
        <f>IF(AND($B411&lt;&gt;"",HHJ=Kataloge!X$1),CONCATENATE($U411,"_","Mietneben- bzw. Betriebsausgaben"),"")</f>
        <v/>
      </c>
    </row>
    <row r="412" spans="1:27" ht="18" customHeight="1" x14ac:dyDescent="0.2">
      <c r="A412" s="86" t="str">
        <f t="shared" si="205"/>
        <v/>
      </c>
      <c r="B412" s="87" t="str">
        <f>IF(D412=0,"",IF(D412&lt;&gt;"",Kataloge_Import!B411,""))</f>
        <v/>
      </c>
      <c r="C412" s="87" t="str">
        <f t="shared" si="203"/>
        <v/>
      </c>
      <c r="D412" s="156" t="str">
        <f>IFERROR(VLOOKUP(Kataloge_Import!A411,'Nachweis Miete_MNK'!$A$28:$AB$277,23,FALSE),"")</f>
        <v/>
      </c>
      <c r="E412" s="90"/>
      <c r="F412" s="90"/>
      <c r="G412" s="88" t="str">
        <f>IF(D412=0,"",IFERROR(VLOOKUP(Kataloge_Import!A411,'Nachweis Miete_MNK'!$A$28:$AB$277,2,FALSE),""))</f>
        <v/>
      </c>
      <c r="H412" s="88" t="str">
        <f>IF(D412=0,"",IFERROR(VLOOKUP(Kataloge_Import!A411,'Nachweis Miete_MNK'!$A$28:$AB$277,3,FALSE),""))</f>
        <v/>
      </c>
      <c r="I412" s="88" t="str">
        <f>IF(D412=0,"",IFERROR(VLOOKUP(Kataloge_Import!A411,'Nachweis Miete_MNK'!$A$28:$AB$277,4,FALSE),""))</f>
        <v/>
      </c>
      <c r="J412" s="143" t="str">
        <f>IF(D412=0,"",IFERROR(VLOOKUP(Kataloge_Import!A411,'Nachweis Miete_MNK'!$A$28:$AB$277,5,FALSE),""))</f>
        <v/>
      </c>
      <c r="K412" s="143" t="str">
        <f>IF(D412=0,"",IFERROR(VLOOKUP(Kataloge_Import!A411,'Nachweis Miete_MNK'!$A$28:$AB$277,6,FALSE),""))</f>
        <v/>
      </c>
      <c r="L412" s="89" t="str">
        <f>IF(D412=0,"",IFERROR(VLOOKUP(Kataloge_Import!A411,'Nachweis Miete_MNK'!$A$28:$AB$277,9,FALSE),""))</f>
        <v/>
      </c>
      <c r="M412" s="89" t="str">
        <f>IF(D412=0,"",IFERROR(VLOOKUP(Kataloge_Import!A411,'Nachweis Miete_MNK'!$A$28:$AB$277,28,FALSE),""))</f>
        <v/>
      </c>
      <c r="N412" s="145" t="str">
        <f t="shared" ref="N412" si="218">IF(D412=0,"",IF(D412&lt;&gt;"","unbar",""))</f>
        <v/>
      </c>
      <c r="O412" s="143"/>
      <c r="P412" s="89"/>
      <c r="Q412" s="147"/>
      <c r="R412" s="89"/>
      <c r="S412" s="89"/>
      <c r="T412" s="89"/>
      <c r="U412" s="156"/>
      <c r="V412" s="143"/>
      <c r="W412" s="143"/>
      <c r="X412" s="143"/>
      <c r="Y412" s="143"/>
      <c r="Z412" s="143"/>
      <c r="AA412" s="143"/>
    </row>
    <row r="413" spans="1:27" ht="18" customHeight="1" x14ac:dyDescent="0.2">
      <c r="A413" s="137" t="str">
        <f t="shared" si="205"/>
        <v/>
      </c>
      <c r="B413" s="138" t="str">
        <f>IF(D413=0,"",IF(D413&lt;&gt;"",Kataloge_Import!B412,""))</f>
        <v/>
      </c>
      <c r="C413" s="138" t="str">
        <f t="shared" si="203"/>
        <v/>
      </c>
      <c r="D413" s="157" t="str">
        <f>IFERROR(VLOOKUP(Kataloge_Import!A412,'Nachweis Miete_MNK'!$A$28:$AB$277,26,FALSE),"")</f>
        <v/>
      </c>
      <c r="E413" s="90"/>
      <c r="F413" s="90"/>
      <c r="G413" s="140"/>
      <c r="H413" s="140"/>
      <c r="I413" s="140"/>
      <c r="J413" s="144"/>
      <c r="K413" s="144"/>
      <c r="L413" s="139"/>
      <c r="M413" s="139"/>
      <c r="N413" s="146"/>
      <c r="O413" s="144" t="str">
        <f>IF(D413=0,"",IFERROR(VLOOKUP(Kataloge_Import!A412,'Nachweis Miete_MNK'!$A$28:$AB$277,7,FALSE),""))</f>
        <v/>
      </c>
      <c r="P413" s="139" t="str">
        <f>IF(D413=0,"",IFERROR(VLOOKUP(Kataloge_Import!A412,'Nachweis Miete_MNK'!$A$28:$AB$277,14,FALSE),""))</f>
        <v/>
      </c>
      <c r="Q413" s="148" t="str">
        <f>IF(D413=0,"",IFERROR(VLOOKUP(Kataloge_Import!A412,'Nachweis Miete_MNK'!$A$28:$AB$277,8,FALSE),""))</f>
        <v/>
      </c>
      <c r="R413" s="139" t="str">
        <f>IF(D413=0,"",IFERROR(VLOOKUP(Kataloge_Import!A412,'Nachweis Miete_MNK'!$A$28:$AB$277,27,FALSE),""))</f>
        <v/>
      </c>
      <c r="S413" s="139" t="str">
        <f>IF(D413=0,"",IFERROR(VLOOKUP(Kataloge_Import!A412,'Nachweis Miete_MNK'!$A$28:$AB$277,18,FALSE),""))</f>
        <v/>
      </c>
      <c r="T413" s="139" t="str">
        <f>IF(D413=0,"",IFERROR(VLOOKUP(Kataloge_Import!A412,'Nachweis Miete_MNK'!$A$28:$AB$277,20,FALSE),""))</f>
        <v/>
      </c>
      <c r="U413" s="157" t="str">
        <f>IF(D413=0,"",IFERROR(VLOOKUP(Kataloge_Import!A412,'Nachweis Miete_MNK'!$A$28:$AB$277,25,FALSE),""))</f>
        <v/>
      </c>
      <c r="V413" s="144" t="str">
        <f>IF(AND($B413&lt;&gt;"",HHJ=Kataloge!S$1),CONCATENATE($U413,"_","Mietneben- bzw. Betriebsausgaben"),"")</f>
        <v/>
      </c>
      <c r="W413" s="144" t="str">
        <f>IF(AND($B413&lt;&gt;"",HHJ=Kataloge!T$1),CONCATENATE($U413,"_","Mietneben- bzw. Betriebsausgaben"),"")</f>
        <v/>
      </c>
      <c r="X413" s="144" t="str">
        <f>IF(AND($B413&lt;&gt;"",HHJ=Kataloge!U$1),CONCATENATE($U413,"_","Mietneben- bzw. Betriebsausgaben"),"")</f>
        <v/>
      </c>
      <c r="Y413" s="144" t="str">
        <f>IF(AND($B413&lt;&gt;"",HHJ=Kataloge!V$1),CONCATENATE($U413,"_","Mietneben- bzw. Betriebsausgaben"),"")</f>
        <v/>
      </c>
      <c r="Z413" s="144" t="str">
        <f>IF(AND($B413&lt;&gt;"",HHJ=Kataloge!W$1),CONCATENATE($U413,"_","Mietneben- bzw. Betriebsausgaben"),"")</f>
        <v/>
      </c>
      <c r="AA413" s="144" t="str">
        <f>IF(AND($B413&lt;&gt;"",HHJ=Kataloge!X$1),CONCATENATE($U413,"_","Mietneben- bzw. Betriebsausgaben"),"")</f>
        <v/>
      </c>
    </row>
    <row r="414" spans="1:27" ht="18" customHeight="1" x14ac:dyDescent="0.2">
      <c r="A414" s="86" t="str">
        <f t="shared" si="205"/>
        <v/>
      </c>
      <c r="B414" s="87" t="str">
        <f>IF(D414=0,"",IF(D414&lt;&gt;"",Kataloge_Import!B413,""))</f>
        <v/>
      </c>
      <c r="C414" s="87" t="str">
        <f t="shared" si="203"/>
        <v/>
      </c>
      <c r="D414" s="156" t="str">
        <f>IFERROR(VLOOKUP(Kataloge_Import!A413,'Nachweis Miete_MNK'!$A$28:$AB$277,23,FALSE),"")</f>
        <v/>
      </c>
      <c r="E414" s="90"/>
      <c r="F414" s="90"/>
      <c r="G414" s="88" t="str">
        <f>IF(D414=0,"",IFERROR(VLOOKUP(Kataloge_Import!A413,'Nachweis Miete_MNK'!$A$28:$AB$277,2,FALSE),""))</f>
        <v/>
      </c>
      <c r="H414" s="88" t="str">
        <f>IF(D414=0,"",IFERROR(VLOOKUP(Kataloge_Import!A413,'Nachweis Miete_MNK'!$A$28:$AB$277,3,FALSE),""))</f>
        <v/>
      </c>
      <c r="I414" s="88" t="str">
        <f>IF(D414=0,"",IFERROR(VLOOKUP(Kataloge_Import!A413,'Nachweis Miete_MNK'!$A$28:$AB$277,4,FALSE),""))</f>
        <v/>
      </c>
      <c r="J414" s="143" t="str">
        <f>IF(D414=0,"",IFERROR(VLOOKUP(Kataloge_Import!A413,'Nachweis Miete_MNK'!$A$28:$AB$277,5,FALSE),""))</f>
        <v/>
      </c>
      <c r="K414" s="143" t="str">
        <f>IF(D414=0,"",IFERROR(VLOOKUP(Kataloge_Import!A413,'Nachweis Miete_MNK'!$A$28:$AB$277,6,FALSE),""))</f>
        <v/>
      </c>
      <c r="L414" s="89" t="str">
        <f>IF(D414=0,"",IFERROR(VLOOKUP(Kataloge_Import!A413,'Nachweis Miete_MNK'!$A$28:$AB$277,9,FALSE),""))</f>
        <v/>
      </c>
      <c r="M414" s="89" t="str">
        <f>IF(D414=0,"",IFERROR(VLOOKUP(Kataloge_Import!A413,'Nachweis Miete_MNK'!$A$28:$AB$277,28,FALSE),""))</f>
        <v/>
      </c>
      <c r="N414" s="145" t="str">
        <f t="shared" ref="N414" si="219">IF(D414=0,"",IF(D414&lt;&gt;"","unbar",""))</f>
        <v/>
      </c>
      <c r="O414" s="143"/>
      <c r="P414" s="89"/>
      <c r="Q414" s="147"/>
      <c r="R414" s="89"/>
      <c r="S414" s="89"/>
      <c r="T414" s="89"/>
      <c r="U414" s="156"/>
      <c r="V414" s="143"/>
      <c r="W414" s="143"/>
      <c r="X414" s="143"/>
      <c r="Y414" s="143"/>
      <c r="Z414" s="143"/>
      <c r="AA414" s="143"/>
    </row>
    <row r="415" spans="1:27" ht="18" customHeight="1" x14ac:dyDescent="0.2">
      <c r="A415" s="137" t="str">
        <f t="shared" si="205"/>
        <v/>
      </c>
      <c r="B415" s="138" t="str">
        <f>IF(D415=0,"",IF(D415&lt;&gt;"",Kataloge_Import!B414,""))</f>
        <v/>
      </c>
      <c r="C415" s="138" t="str">
        <f t="shared" si="203"/>
        <v/>
      </c>
      <c r="D415" s="157" t="str">
        <f>IFERROR(VLOOKUP(Kataloge_Import!A414,'Nachweis Miete_MNK'!$A$28:$AB$277,26,FALSE),"")</f>
        <v/>
      </c>
      <c r="E415" s="90"/>
      <c r="F415" s="90"/>
      <c r="G415" s="140"/>
      <c r="H415" s="140"/>
      <c r="I415" s="140"/>
      <c r="J415" s="144"/>
      <c r="K415" s="144"/>
      <c r="L415" s="139"/>
      <c r="M415" s="139"/>
      <c r="N415" s="146"/>
      <c r="O415" s="144" t="str">
        <f>IF(D415=0,"",IFERROR(VLOOKUP(Kataloge_Import!A414,'Nachweis Miete_MNK'!$A$28:$AB$277,7,FALSE),""))</f>
        <v/>
      </c>
      <c r="P415" s="139" t="str">
        <f>IF(D415=0,"",IFERROR(VLOOKUP(Kataloge_Import!A414,'Nachweis Miete_MNK'!$A$28:$AB$277,14,FALSE),""))</f>
        <v/>
      </c>
      <c r="Q415" s="148" t="str">
        <f>IF(D415=0,"",IFERROR(VLOOKUP(Kataloge_Import!A414,'Nachweis Miete_MNK'!$A$28:$AB$277,8,FALSE),""))</f>
        <v/>
      </c>
      <c r="R415" s="139" t="str">
        <f>IF(D415=0,"",IFERROR(VLOOKUP(Kataloge_Import!A414,'Nachweis Miete_MNK'!$A$28:$AB$277,27,FALSE),""))</f>
        <v/>
      </c>
      <c r="S415" s="139" t="str">
        <f>IF(D415=0,"",IFERROR(VLOOKUP(Kataloge_Import!A414,'Nachweis Miete_MNK'!$A$28:$AB$277,18,FALSE),""))</f>
        <v/>
      </c>
      <c r="T415" s="139" t="str">
        <f>IF(D415=0,"",IFERROR(VLOOKUP(Kataloge_Import!A414,'Nachweis Miete_MNK'!$A$28:$AB$277,20,FALSE),""))</f>
        <v/>
      </c>
      <c r="U415" s="157" t="str">
        <f>IF(D415=0,"",IFERROR(VLOOKUP(Kataloge_Import!A414,'Nachweis Miete_MNK'!$A$28:$AB$277,25,FALSE),""))</f>
        <v/>
      </c>
      <c r="V415" s="144" t="str">
        <f>IF(AND($B415&lt;&gt;"",HHJ=Kataloge!S$1),CONCATENATE($U415,"_","Mietneben- bzw. Betriebsausgaben"),"")</f>
        <v/>
      </c>
      <c r="W415" s="144" t="str">
        <f>IF(AND($B415&lt;&gt;"",HHJ=Kataloge!T$1),CONCATENATE($U415,"_","Mietneben- bzw. Betriebsausgaben"),"")</f>
        <v/>
      </c>
      <c r="X415" s="144" t="str">
        <f>IF(AND($B415&lt;&gt;"",HHJ=Kataloge!U$1),CONCATENATE($U415,"_","Mietneben- bzw. Betriebsausgaben"),"")</f>
        <v/>
      </c>
      <c r="Y415" s="144" t="str">
        <f>IF(AND($B415&lt;&gt;"",HHJ=Kataloge!V$1),CONCATENATE($U415,"_","Mietneben- bzw. Betriebsausgaben"),"")</f>
        <v/>
      </c>
      <c r="Z415" s="144" t="str">
        <f>IF(AND($B415&lt;&gt;"",HHJ=Kataloge!W$1),CONCATENATE($U415,"_","Mietneben- bzw. Betriebsausgaben"),"")</f>
        <v/>
      </c>
      <c r="AA415" s="144" t="str">
        <f>IF(AND($B415&lt;&gt;"",HHJ=Kataloge!X$1),CONCATENATE($U415,"_","Mietneben- bzw. Betriebsausgaben"),"")</f>
        <v/>
      </c>
    </row>
    <row r="416" spans="1:27" ht="18" customHeight="1" x14ac:dyDescent="0.2">
      <c r="A416" s="86" t="str">
        <f t="shared" si="205"/>
        <v/>
      </c>
      <c r="B416" s="87" t="str">
        <f>IF(D416=0,"",IF(D416&lt;&gt;"",Kataloge_Import!B415,""))</f>
        <v/>
      </c>
      <c r="C416" s="87" t="str">
        <f t="shared" si="203"/>
        <v/>
      </c>
      <c r="D416" s="156" t="str">
        <f>IFERROR(VLOOKUP(Kataloge_Import!A415,'Nachweis Miete_MNK'!$A$28:$AB$277,23,FALSE),"")</f>
        <v/>
      </c>
      <c r="E416" s="90"/>
      <c r="F416" s="90"/>
      <c r="G416" s="88" t="str">
        <f>IF(D416=0,"",IFERROR(VLOOKUP(Kataloge_Import!A415,'Nachweis Miete_MNK'!$A$28:$AB$277,2,FALSE),""))</f>
        <v/>
      </c>
      <c r="H416" s="88" t="str">
        <f>IF(D416=0,"",IFERROR(VLOOKUP(Kataloge_Import!A415,'Nachweis Miete_MNK'!$A$28:$AB$277,3,FALSE),""))</f>
        <v/>
      </c>
      <c r="I416" s="88" t="str">
        <f>IF(D416=0,"",IFERROR(VLOOKUP(Kataloge_Import!A415,'Nachweis Miete_MNK'!$A$28:$AB$277,4,FALSE),""))</f>
        <v/>
      </c>
      <c r="J416" s="143" t="str">
        <f>IF(D416=0,"",IFERROR(VLOOKUP(Kataloge_Import!A415,'Nachweis Miete_MNK'!$A$28:$AB$277,5,FALSE),""))</f>
        <v/>
      </c>
      <c r="K416" s="143" t="str">
        <f>IF(D416=0,"",IFERROR(VLOOKUP(Kataloge_Import!A415,'Nachweis Miete_MNK'!$A$28:$AB$277,6,FALSE),""))</f>
        <v/>
      </c>
      <c r="L416" s="89" t="str">
        <f>IF(D416=0,"",IFERROR(VLOOKUP(Kataloge_Import!A415,'Nachweis Miete_MNK'!$A$28:$AB$277,9,FALSE),""))</f>
        <v/>
      </c>
      <c r="M416" s="89" t="str">
        <f>IF(D416=0,"",IFERROR(VLOOKUP(Kataloge_Import!A415,'Nachweis Miete_MNK'!$A$28:$AB$277,28,FALSE),""))</f>
        <v/>
      </c>
      <c r="N416" s="145" t="str">
        <f t="shared" ref="N416" si="220">IF(D416=0,"",IF(D416&lt;&gt;"","unbar",""))</f>
        <v/>
      </c>
      <c r="O416" s="143"/>
      <c r="P416" s="89"/>
      <c r="Q416" s="147"/>
      <c r="R416" s="89"/>
      <c r="S416" s="89"/>
      <c r="T416" s="89"/>
      <c r="U416" s="156"/>
      <c r="V416" s="143"/>
      <c r="W416" s="143"/>
      <c r="X416" s="143"/>
      <c r="Y416" s="143"/>
      <c r="Z416" s="143"/>
      <c r="AA416" s="143"/>
    </row>
    <row r="417" spans="1:27" ht="18" customHeight="1" x14ac:dyDescent="0.2">
      <c r="A417" s="137" t="str">
        <f t="shared" si="205"/>
        <v/>
      </c>
      <c r="B417" s="138" t="str">
        <f>IF(D417=0,"",IF(D417&lt;&gt;"",Kataloge_Import!B416,""))</f>
        <v/>
      </c>
      <c r="C417" s="138" t="str">
        <f t="shared" si="203"/>
        <v/>
      </c>
      <c r="D417" s="157" t="str">
        <f>IFERROR(VLOOKUP(Kataloge_Import!A416,'Nachweis Miete_MNK'!$A$28:$AB$277,26,FALSE),"")</f>
        <v/>
      </c>
      <c r="E417" s="90"/>
      <c r="F417" s="90"/>
      <c r="G417" s="140"/>
      <c r="H417" s="140"/>
      <c r="I417" s="140"/>
      <c r="J417" s="144"/>
      <c r="K417" s="144"/>
      <c r="L417" s="139"/>
      <c r="M417" s="139"/>
      <c r="N417" s="146"/>
      <c r="O417" s="144" t="str">
        <f>IF(D417=0,"",IFERROR(VLOOKUP(Kataloge_Import!A416,'Nachweis Miete_MNK'!$A$28:$AB$277,7,FALSE),""))</f>
        <v/>
      </c>
      <c r="P417" s="139" t="str">
        <f>IF(D417=0,"",IFERROR(VLOOKUP(Kataloge_Import!A416,'Nachweis Miete_MNK'!$A$28:$AB$277,14,FALSE),""))</f>
        <v/>
      </c>
      <c r="Q417" s="148" t="str">
        <f>IF(D417=0,"",IFERROR(VLOOKUP(Kataloge_Import!A416,'Nachweis Miete_MNK'!$A$28:$AB$277,8,FALSE),""))</f>
        <v/>
      </c>
      <c r="R417" s="139" t="str">
        <f>IF(D417=0,"",IFERROR(VLOOKUP(Kataloge_Import!A416,'Nachweis Miete_MNK'!$A$28:$AB$277,27,FALSE),""))</f>
        <v/>
      </c>
      <c r="S417" s="139" t="str">
        <f>IF(D417=0,"",IFERROR(VLOOKUP(Kataloge_Import!A416,'Nachweis Miete_MNK'!$A$28:$AB$277,18,FALSE),""))</f>
        <v/>
      </c>
      <c r="T417" s="139" t="str">
        <f>IF(D417=0,"",IFERROR(VLOOKUP(Kataloge_Import!A416,'Nachweis Miete_MNK'!$A$28:$AB$277,20,FALSE),""))</f>
        <v/>
      </c>
      <c r="U417" s="157" t="str">
        <f>IF(D417=0,"",IFERROR(VLOOKUP(Kataloge_Import!A416,'Nachweis Miete_MNK'!$A$28:$AB$277,25,FALSE),""))</f>
        <v/>
      </c>
      <c r="V417" s="144" t="str">
        <f>IF(AND($B417&lt;&gt;"",HHJ=Kataloge!S$1),CONCATENATE($U417,"_","Mietneben- bzw. Betriebsausgaben"),"")</f>
        <v/>
      </c>
      <c r="W417" s="144" t="str">
        <f>IF(AND($B417&lt;&gt;"",HHJ=Kataloge!T$1),CONCATENATE($U417,"_","Mietneben- bzw. Betriebsausgaben"),"")</f>
        <v/>
      </c>
      <c r="X417" s="144" t="str">
        <f>IF(AND($B417&lt;&gt;"",HHJ=Kataloge!U$1),CONCATENATE($U417,"_","Mietneben- bzw. Betriebsausgaben"),"")</f>
        <v/>
      </c>
      <c r="Y417" s="144" t="str">
        <f>IF(AND($B417&lt;&gt;"",HHJ=Kataloge!V$1),CONCATENATE($U417,"_","Mietneben- bzw. Betriebsausgaben"),"")</f>
        <v/>
      </c>
      <c r="Z417" s="144" t="str">
        <f>IF(AND($B417&lt;&gt;"",HHJ=Kataloge!W$1),CONCATENATE($U417,"_","Mietneben- bzw. Betriebsausgaben"),"")</f>
        <v/>
      </c>
      <c r="AA417" s="144" t="str">
        <f>IF(AND($B417&lt;&gt;"",HHJ=Kataloge!X$1),CONCATENATE($U417,"_","Mietneben- bzw. Betriebsausgaben"),"")</f>
        <v/>
      </c>
    </row>
    <row r="418" spans="1:27" ht="18" customHeight="1" x14ac:dyDescent="0.2">
      <c r="A418" s="86" t="str">
        <f t="shared" si="205"/>
        <v/>
      </c>
      <c r="B418" s="87" t="str">
        <f>IF(D418=0,"",IF(D418&lt;&gt;"",Kataloge_Import!B417,""))</f>
        <v/>
      </c>
      <c r="C418" s="87" t="str">
        <f t="shared" si="203"/>
        <v/>
      </c>
      <c r="D418" s="156" t="str">
        <f>IFERROR(VLOOKUP(Kataloge_Import!A417,'Nachweis Miete_MNK'!$A$28:$AB$277,23,FALSE),"")</f>
        <v/>
      </c>
      <c r="E418" s="90"/>
      <c r="F418" s="90"/>
      <c r="G418" s="88" t="str">
        <f>IF(D418=0,"",IFERROR(VLOOKUP(Kataloge_Import!A417,'Nachweis Miete_MNK'!$A$28:$AB$277,2,FALSE),""))</f>
        <v/>
      </c>
      <c r="H418" s="88" t="str">
        <f>IF(D418=0,"",IFERROR(VLOOKUP(Kataloge_Import!A417,'Nachweis Miete_MNK'!$A$28:$AB$277,3,FALSE),""))</f>
        <v/>
      </c>
      <c r="I418" s="88" t="str">
        <f>IF(D418=0,"",IFERROR(VLOOKUP(Kataloge_Import!A417,'Nachweis Miete_MNK'!$A$28:$AB$277,4,FALSE),""))</f>
        <v/>
      </c>
      <c r="J418" s="143" t="str">
        <f>IF(D418=0,"",IFERROR(VLOOKUP(Kataloge_Import!A417,'Nachweis Miete_MNK'!$A$28:$AB$277,5,FALSE),""))</f>
        <v/>
      </c>
      <c r="K418" s="143" t="str">
        <f>IF(D418=0,"",IFERROR(VLOOKUP(Kataloge_Import!A417,'Nachweis Miete_MNK'!$A$28:$AB$277,6,FALSE),""))</f>
        <v/>
      </c>
      <c r="L418" s="89" t="str">
        <f>IF(D418=0,"",IFERROR(VLOOKUP(Kataloge_Import!A417,'Nachweis Miete_MNK'!$A$28:$AB$277,9,FALSE),""))</f>
        <v/>
      </c>
      <c r="M418" s="89" t="str">
        <f>IF(D418=0,"",IFERROR(VLOOKUP(Kataloge_Import!A417,'Nachweis Miete_MNK'!$A$28:$AB$277,28,FALSE),""))</f>
        <v/>
      </c>
      <c r="N418" s="145" t="str">
        <f t="shared" ref="N418" si="221">IF(D418=0,"",IF(D418&lt;&gt;"","unbar",""))</f>
        <v/>
      </c>
      <c r="O418" s="143"/>
      <c r="P418" s="89"/>
      <c r="Q418" s="147"/>
      <c r="R418" s="89"/>
      <c r="S418" s="89"/>
      <c r="T418" s="89"/>
      <c r="U418" s="156"/>
      <c r="V418" s="143"/>
      <c r="W418" s="143"/>
      <c r="X418" s="143"/>
      <c r="Y418" s="143"/>
      <c r="Z418" s="143"/>
      <c r="AA418" s="143"/>
    </row>
    <row r="419" spans="1:27" ht="18" customHeight="1" x14ac:dyDescent="0.2">
      <c r="A419" s="137" t="str">
        <f t="shared" si="205"/>
        <v/>
      </c>
      <c r="B419" s="138" t="str">
        <f>IF(D419=0,"",IF(D419&lt;&gt;"",Kataloge_Import!B418,""))</f>
        <v/>
      </c>
      <c r="C419" s="138" t="str">
        <f t="shared" si="203"/>
        <v/>
      </c>
      <c r="D419" s="157" t="str">
        <f>IFERROR(VLOOKUP(Kataloge_Import!A418,'Nachweis Miete_MNK'!$A$28:$AB$277,26,FALSE),"")</f>
        <v/>
      </c>
      <c r="E419" s="90"/>
      <c r="F419" s="90"/>
      <c r="G419" s="140"/>
      <c r="H419" s="140"/>
      <c r="I419" s="140"/>
      <c r="J419" s="144"/>
      <c r="K419" s="144"/>
      <c r="L419" s="139"/>
      <c r="M419" s="139"/>
      <c r="N419" s="146"/>
      <c r="O419" s="144" t="str">
        <f>IF(D419=0,"",IFERROR(VLOOKUP(Kataloge_Import!A418,'Nachweis Miete_MNK'!$A$28:$AB$277,7,FALSE),""))</f>
        <v/>
      </c>
      <c r="P419" s="139" t="str">
        <f>IF(D419=0,"",IFERROR(VLOOKUP(Kataloge_Import!A418,'Nachweis Miete_MNK'!$A$28:$AB$277,14,FALSE),""))</f>
        <v/>
      </c>
      <c r="Q419" s="148" t="str">
        <f>IF(D419=0,"",IFERROR(VLOOKUP(Kataloge_Import!A418,'Nachweis Miete_MNK'!$A$28:$AB$277,8,FALSE),""))</f>
        <v/>
      </c>
      <c r="R419" s="139" t="str">
        <f>IF(D419=0,"",IFERROR(VLOOKUP(Kataloge_Import!A418,'Nachweis Miete_MNK'!$A$28:$AB$277,27,FALSE),""))</f>
        <v/>
      </c>
      <c r="S419" s="139" t="str">
        <f>IF(D419=0,"",IFERROR(VLOOKUP(Kataloge_Import!A418,'Nachweis Miete_MNK'!$A$28:$AB$277,18,FALSE),""))</f>
        <v/>
      </c>
      <c r="T419" s="139" t="str">
        <f>IF(D419=0,"",IFERROR(VLOOKUP(Kataloge_Import!A418,'Nachweis Miete_MNK'!$A$28:$AB$277,20,FALSE),""))</f>
        <v/>
      </c>
      <c r="U419" s="157" t="str">
        <f>IF(D419=0,"",IFERROR(VLOOKUP(Kataloge_Import!A418,'Nachweis Miete_MNK'!$A$28:$AB$277,25,FALSE),""))</f>
        <v/>
      </c>
      <c r="V419" s="144" t="str">
        <f>IF(AND($B419&lt;&gt;"",HHJ=Kataloge!S$1),CONCATENATE($U419,"_","Mietneben- bzw. Betriebsausgaben"),"")</f>
        <v/>
      </c>
      <c r="W419" s="144" t="str">
        <f>IF(AND($B419&lt;&gt;"",HHJ=Kataloge!T$1),CONCATENATE($U419,"_","Mietneben- bzw. Betriebsausgaben"),"")</f>
        <v/>
      </c>
      <c r="X419" s="144" t="str">
        <f>IF(AND($B419&lt;&gt;"",HHJ=Kataloge!U$1),CONCATENATE($U419,"_","Mietneben- bzw. Betriebsausgaben"),"")</f>
        <v/>
      </c>
      <c r="Y419" s="144" t="str">
        <f>IF(AND($B419&lt;&gt;"",HHJ=Kataloge!V$1),CONCATENATE($U419,"_","Mietneben- bzw. Betriebsausgaben"),"")</f>
        <v/>
      </c>
      <c r="Z419" s="144" t="str">
        <f>IF(AND($B419&lt;&gt;"",HHJ=Kataloge!W$1),CONCATENATE($U419,"_","Mietneben- bzw. Betriebsausgaben"),"")</f>
        <v/>
      </c>
      <c r="AA419" s="144" t="str">
        <f>IF(AND($B419&lt;&gt;"",HHJ=Kataloge!X$1),CONCATENATE($U419,"_","Mietneben- bzw. Betriebsausgaben"),"")</f>
        <v/>
      </c>
    </row>
    <row r="420" spans="1:27" ht="18" customHeight="1" x14ac:dyDescent="0.2">
      <c r="A420" s="86" t="str">
        <f t="shared" si="205"/>
        <v/>
      </c>
      <c r="B420" s="87" t="str">
        <f>IF(D420=0,"",IF(D420&lt;&gt;"",Kataloge_Import!B419,""))</f>
        <v/>
      </c>
      <c r="C420" s="87" t="str">
        <f t="shared" si="203"/>
        <v/>
      </c>
      <c r="D420" s="156" t="str">
        <f>IFERROR(VLOOKUP(Kataloge_Import!A419,'Nachweis Miete_MNK'!$A$28:$AB$277,23,FALSE),"")</f>
        <v/>
      </c>
      <c r="E420" s="90"/>
      <c r="F420" s="90"/>
      <c r="G420" s="88" t="str">
        <f>IF(D420=0,"",IFERROR(VLOOKUP(Kataloge_Import!A419,'Nachweis Miete_MNK'!$A$28:$AB$277,2,FALSE),""))</f>
        <v/>
      </c>
      <c r="H420" s="88" t="str">
        <f>IF(D420=0,"",IFERROR(VLOOKUP(Kataloge_Import!A419,'Nachweis Miete_MNK'!$A$28:$AB$277,3,FALSE),""))</f>
        <v/>
      </c>
      <c r="I420" s="88" t="str">
        <f>IF(D420=0,"",IFERROR(VLOOKUP(Kataloge_Import!A419,'Nachweis Miete_MNK'!$A$28:$AB$277,4,FALSE),""))</f>
        <v/>
      </c>
      <c r="J420" s="143" t="str">
        <f>IF(D420=0,"",IFERROR(VLOOKUP(Kataloge_Import!A419,'Nachweis Miete_MNK'!$A$28:$AB$277,5,FALSE),""))</f>
        <v/>
      </c>
      <c r="K420" s="143" t="str">
        <f>IF(D420=0,"",IFERROR(VLOOKUP(Kataloge_Import!A419,'Nachweis Miete_MNK'!$A$28:$AB$277,6,FALSE),""))</f>
        <v/>
      </c>
      <c r="L420" s="89" t="str">
        <f>IF(D420=0,"",IFERROR(VLOOKUP(Kataloge_Import!A419,'Nachweis Miete_MNK'!$A$28:$AB$277,9,FALSE),""))</f>
        <v/>
      </c>
      <c r="M420" s="89" t="str">
        <f>IF(D420=0,"",IFERROR(VLOOKUP(Kataloge_Import!A419,'Nachweis Miete_MNK'!$A$28:$AB$277,28,FALSE),""))</f>
        <v/>
      </c>
      <c r="N420" s="145" t="str">
        <f t="shared" ref="N420" si="222">IF(D420=0,"",IF(D420&lt;&gt;"","unbar",""))</f>
        <v/>
      </c>
      <c r="O420" s="143"/>
      <c r="P420" s="89"/>
      <c r="Q420" s="147"/>
      <c r="R420" s="89"/>
      <c r="S420" s="89"/>
      <c r="T420" s="89"/>
      <c r="U420" s="156"/>
      <c r="V420" s="143"/>
      <c r="W420" s="143"/>
      <c r="X420" s="143"/>
      <c r="Y420" s="143"/>
      <c r="Z420" s="143"/>
      <c r="AA420" s="143"/>
    </row>
    <row r="421" spans="1:27" ht="18" customHeight="1" x14ac:dyDescent="0.2">
      <c r="A421" s="137" t="str">
        <f t="shared" si="205"/>
        <v/>
      </c>
      <c r="B421" s="138" t="str">
        <f>IF(D421=0,"",IF(D421&lt;&gt;"",Kataloge_Import!B420,""))</f>
        <v/>
      </c>
      <c r="C421" s="138" t="str">
        <f t="shared" si="203"/>
        <v/>
      </c>
      <c r="D421" s="157" t="str">
        <f>IFERROR(VLOOKUP(Kataloge_Import!A420,'Nachweis Miete_MNK'!$A$28:$AB$277,26,FALSE),"")</f>
        <v/>
      </c>
      <c r="E421" s="90"/>
      <c r="F421" s="90"/>
      <c r="G421" s="140"/>
      <c r="H421" s="140"/>
      <c r="I421" s="140"/>
      <c r="J421" s="144"/>
      <c r="K421" s="144"/>
      <c r="L421" s="139"/>
      <c r="M421" s="139"/>
      <c r="N421" s="146"/>
      <c r="O421" s="144" t="str">
        <f>IF(D421=0,"",IFERROR(VLOOKUP(Kataloge_Import!A420,'Nachweis Miete_MNK'!$A$28:$AB$277,7,FALSE),""))</f>
        <v/>
      </c>
      <c r="P421" s="139" t="str">
        <f>IF(D421=0,"",IFERROR(VLOOKUP(Kataloge_Import!A420,'Nachweis Miete_MNK'!$A$28:$AB$277,14,FALSE),""))</f>
        <v/>
      </c>
      <c r="Q421" s="148" t="str">
        <f>IF(D421=0,"",IFERROR(VLOOKUP(Kataloge_Import!A420,'Nachweis Miete_MNK'!$A$28:$AB$277,8,FALSE),""))</f>
        <v/>
      </c>
      <c r="R421" s="139" t="str">
        <f>IF(D421=0,"",IFERROR(VLOOKUP(Kataloge_Import!A420,'Nachweis Miete_MNK'!$A$28:$AB$277,27,FALSE),""))</f>
        <v/>
      </c>
      <c r="S421" s="139" t="str">
        <f>IF(D421=0,"",IFERROR(VLOOKUP(Kataloge_Import!A420,'Nachweis Miete_MNK'!$A$28:$AB$277,18,FALSE),""))</f>
        <v/>
      </c>
      <c r="T421" s="139" t="str">
        <f>IF(D421=0,"",IFERROR(VLOOKUP(Kataloge_Import!A420,'Nachweis Miete_MNK'!$A$28:$AB$277,20,FALSE),""))</f>
        <v/>
      </c>
      <c r="U421" s="157" t="str">
        <f>IF(D421=0,"",IFERROR(VLOOKUP(Kataloge_Import!A420,'Nachweis Miete_MNK'!$A$28:$AB$277,25,FALSE),""))</f>
        <v/>
      </c>
      <c r="V421" s="144" t="str">
        <f>IF(AND($B421&lt;&gt;"",HHJ=Kataloge!S$1),CONCATENATE($U421,"_","Mietneben- bzw. Betriebsausgaben"),"")</f>
        <v/>
      </c>
      <c r="W421" s="144" t="str">
        <f>IF(AND($B421&lt;&gt;"",HHJ=Kataloge!T$1),CONCATENATE($U421,"_","Mietneben- bzw. Betriebsausgaben"),"")</f>
        <v/>
      </c>
      <c r="X421" s="144" t="str">
        <f>IF(AND($B421&lt;&gt;"",HHJ=Kataloge!U$1),CONCATENATE($U421,"_","Mietneben- bzw. Betriebsausgaben"),"")</f>
        <v/>
      </c>
      <c r="Y421" s="144" t="str">
        <f>IF(AND($B421&lt;&gt;"",HHJ=Kataloge!V$1),CONCATENATE($U421,"_","Mietneben- bzw. Betriebsausgaben"),"")</f>
        <v/>
      </c>
      <c r="Z421" s="144" t="str">
        <f>IF(AND($B421&lt;&gt;"",HHJ=Kataloge!W$1),CONCATENATE($U421,"_","Mietneben- bzw. Betriebsausgaben"),"")</f>
        <v/>
      </c>
      <c r="AA421" s="144" t="str">
        <f>IF(AND($B421&lt;&gt;"",HHJ=Kataloge!X$1),CONCATENATE($U421,"_","Mietneben- bzw. Betriebsausgaben"),"")</f>
        <v/>
      </c>
    </row>
    <row r="422" spans="1:27" ht="18" customHeight="1" x14ac:dyDescent="0.2">
      <c r="A422" s="86" t="str">
        <f t="shared" si="205"/>
        <v/>
      </c>
      <c r="B422" s="87" t="str">
        <f>IF(D422=0,"",IF(D422&lt;&gt;"",Kataloge_Import!B421,""))</f>
        <v/>
      </c>
      <c r="C422" s="87" t="str">
        <f t="shared" si="203"/>
        <v/>
      </c>
      <c r="D422" s="156" t="str">
        <f>IFERROR(VLOOKUP(Kataloge_Import!A421,'Nachweis Miete_MNK'!$A$28:$AB$277,23,FALSE),"")</f>
        <v/>
      </c>
      <c r="E422" s="90"/>
      <c r="F422" s="90"/>
      <c r="G422" s="88" t="str">
        <f>IF(D422=0,"",IFERROR(VLOOKUP(Kataloge_Import!A421,'Nachweis Miete_MNK'!$A$28:$AB$277,2,FALSE),""))</f>
        <v/>
      </c>
      <c r="H422" s="88" t="str">
        <f>IF(D422=0,"",IFERROR(VLOOKUP(Kataloge_Import!A421,'Nachweis Miete_MNK'!$A$28:$AB$277,3,FALSE),""))</f>
        <v/>
      </c>
      <c r="I422" s="88" t="str">
        <f>IF(D422=0,"",IFERROR(VLOOKUP(Kataloge_Import!A421,'Nachweis Miete_MNK'!$A$28:$AB$277,4,FALSE),""))</f>
        <v/>
      </c>
      <c r="J422" s="143" t="str">
        <f>IF(D422=0,"",IFERROR(VLOOKUP(Kataloge_Import!A421,'Nachweis Miete_MNK'!$A$28:$AB$277,5,FALSE),""))</f>
        <v/>
      </c>
      <c r="K422" s="143" t="str">
        <f>IF(D422=0,"",IFERROR(VLOOKUP(Kataloge_Import!A421,'Nachweis Miete_MNK'!$A$28:$AB$277,6,FALSE),""))</f>
        <v/>
      </c>
      <c r="L422" s="89" t="str">
        <f>IF(D422=0,"",IFERROR(VLOOKUP(Kataloge_Import!A421,'Nachweis Miete_MNK'!$A$28:$AB$277,9,FALSE),""))</f>
        <v/>
      </c>
      <c r="M422" s="89" t="str">
        <f>IF(D422=0,"",IFERROR(VLOOKUP(Kataloge_Import!A421,'Nachweis Miete_MNK'!$A$28:$AB$277,28,FALSE),""))</f>
        <v/>
      </c>
      <c r="N422" s="145" t="str">
        <f t="shared" ref="N422" si="223">IF(D422=0,"",IF(D422&lt;&gt;"","unbar",""))</f>
        <v/>
      </c>
      <c r="O422" s="143"/>
      <c r="P422" s="89"/>
      <c r="Q422" s="147"/>
      <c r="R422" s="89"/>
      <c r="S422" s="89"/>
      <c r="T422" s="89"/>
      <c r="U422" s="156"/>
      <c r="V422" s="143"/>
      <c r="W422" s="143"/>
      <c r="X422" s="143"/>
      <c r="Y422" s="143"/>
      <c r="Z422" s="143"/>
      <c r="AA422" s="143"/>
    </row>
    <row r="423" spans="1:27" ht="18" customHeight="1" x14ac:dyDescent="0.2">
      <c r="A423" s="137" t="str">
        <f t="shared" si="205"/>
        <v/>
      </c>
      <c r="B423" s="138" t="str">
        <f>IF(D423=0,"",IF(D423&lt;&gt;"",Kataloge_Import!B422,""))</f>
        <v/>
      </c>
      <c r="C423" s="138" t="str">
        <f t="shared" si="203"/>
        <v/>
      </c>
      <c r="D423" s="157" t="str">
        <f>IFERROR(VLOOKUP(Kataloge_Import!A422,'Nachweis Miete_MNK'!$A$28:$AB$277,26,FALSE),"")</f>
        <v/>
      </c>
      <c r="E423" s="90"/>
      <c r="F423" s="90"/>
      <c r="G423" s="140"/>
      <c r="H423" s="140"/>
      <c r="I423" s="140"/>
      <c r="J423" s="144"/>
      <c r="K423" s="144"/>
      <c r="L423" s="139"/>
      <c r="M423" s="139"/>
      <c r="N423" s="146"/>
      <c r="O423" s="144" t="str">
        <f>IF(D423=0,"",IFERROR(VLOOKUP(Kataloge_Import!A422,'Nachweis Miete_MNK'!$A$28:$AB$277,7,FALSE),""))</f>
        <v/>
      </c>
      <c r="P423" s="139" t="str">
        <f>IF(D423=0,"",IFERROR(VLOOKUP(Kataloge_Import!A422,'Nachweis Miete_MNK'!$A$28:$AB$277,14,FALSE),""))</f>
        <v/>
      </c>
      <c r="Q423" s="148" t="str">
        <f>IF(D423=0,"",IFERROR(VLOOKUP(Kataloge_Import!A422,'Nachweis Miete_MNK'!$A$28:$AB$277,8,FALSE),""))</f>
        <v/>
      </c>
      <c r="R423" s="139" t="str">
        <f>IF(D423=0,"",IFERROR(VLOOKUP(Kataloge_Import!A422,'Nachweis Miete_MNK'!$A$28:$AB$277,27,FALSE),""))</f>
        <v/>
      </c>
      <c r="S423" s="139" t="str">
        <f>IF(D423=0,"",IFERROR(VLOOKUP(Kataloge_Import!A422,'Nachweis Miete_MNK'!$A$28:$AB$277,18,FALSE),""))</f>
        <v/>
      </c>
      <c r="T423" s="139" t="str">
        <f>IF(D423=0,"",IFERROR(VLOOKUP(Kataloge_Import!A422,'Nachweis Miete_MNK'!$A$28:$AB$277,20,FALSE),""))</f>
        <v/>
      </c>
      <c r="U423" s="157" t="str">
        <f>IF(D423=0,"",IFERROR(VLOOKUP(Kataloge_Import!A422,'Nachweis Miete_MNK'!$A$28:$AB$277,25,FALSE),""))</f>
        <v/>
      </c>
      <c r="V423" s="144" t="str">
        <f>IF(AND($B423&lt;&gt;"",HHJ=Kataloge!S$1),CONCATENATE($U423,"_","Mietneben- bzw. Betriebsausgaben"),"")</f>
        <v/>
      </c>
      <c r="W423" s="144" t="str">
        <f>IF(AND($B423&lt;&gt;"",HHJ=Kataloge!T$1),CONCATENATE($U423,"_","Mietneben- bzw. Betriebsausgaben"),"")</f>
        <v/>
      </c>
      <c r="X423" s="144" t="str">
        <f>IF(AND($B423&lt;&gt;"",HHJ=Kataloge!U$1),CONCATENATE($U423,"_","Mietneben- bzw. Betriebsausgaben"),"")</f>
        <v/>
      </c>
      <c r="Y423" s="144" t="str">
        <f>IF(AND($B423&lt;&gt;"",HHJ=Kataloge!V$1),CONCATENATE($U423,"_","Mietneben- bzw. Betriebsausgaben"),"")</f>
        <v/>
      </c>
      <c r="Z423" s="144" t="str">
        <f>IF(AND($B423&lt;&gt;"",HHJ=Kataloge!W$1),CONCATENATE($U423,"_","Mietneben- bzw. Betriebsausgaben"),"")</f>
        <v/>
      </c>
      <c r="AA423" s="144" t="str">
        <f>IF(AND($B423&lt;&gt;"",HHJ=Kataloge!X$1),CONCATENATE($U423,"_","Mietneben- bzw. Betriebsausgaben"),"")</f>
        <v/>
      </c>
    </row>
    <row r="424" spans="1:27" ht="18" customHeight="1" x14ac:dyDescent="0.2">
      <c r="A424" s="86" t="str">
        <f t="shared" si="205"/>
        <v/>
      </c>
      <c r="B424" s="87" t="str">
        <f>IF(D424=0,"",IF(D424&lt;&gt;"",Kataloge_Import!B423,""))</f>
        <v/>
      </c>
      <c r="C424" s="87" t="str">
        <f t="shared" si="203"/>
        <v/>
      </c>
      <c r="D424" s="156" t="str">
        <f>IFERROR(VLOOKUP(Kataloge_Import!A423,'Nachweis Miete_MNK'!$A$28:$AB$277,23,FALSE),"")</f>
        <v/>
      </c>
      <c r="E424" s="90"/>
      <c r="F424" s="90"/>
      <c r="G424" s="88" t="str">
        <f>IF(D424=0,"",IFERROR(VLOOKUP(Kataloge_Import!A423,'Nachweis Miete_MNK'!$A$28:$AB$277,2,FALSE),""))</f>
        <v/>
      </c>
      <c r="H424" s="88" t="str">
        <f>IF(D424=0,"",IFERROR(VLOOKUP(Kataloge_Import!A423,'Nachweis Miete_MNK'!$A$28:$AB$277,3,FALSE),""))</f>
        <v/>
      </c>
      <c r="I424" s="88" t="str">
        <f>IF(D424=0,"",IFERROR(VLOOKUP(Kataloge_Import!A423,'Nachweis Miete_MNK'!$A$28:$AB$277,4,FALSE),""))</f>
        <v/>
      </c>
      <c r="J424" s="143" t="str">
        <f>IF(D424=0,"",IFERROR(VLOOKUP(Kataloge_Import!A423,'Nachweis Miete_MNK'!$A$28:$AB$277,5,FALSE),""))</f>
        <v/>
      </c>
      <c r="K424" s="143" t="str">
        <f>IF(D424=0,"",IFERROR(VLOOKUP(Kataloge_Import!A423,'Nachweis Miete_MNK'!$A$28:$AB$277,6,FALSE),""))</f>
        <v/>
      </c>
      <c r="L424" s="89" t="str">
        <f>IF(D424=0,"",IFERROR(VLOOKUP(Kataloge_Import!A423,'Nachweis Miete_MNK'!$A$28:$AB$277,9,FALSE),""))</f>
        <v/>
      </c>
      <c r="M424" s="89" t="str">
        <f>IF(D424=0,"",IFERROR(VLOOKUP(Kataloge_Import!A423,'Nachweis Miete_MNK'!$A$28:$AB$277,28,FALSE),""))</f>
        <v/>
      </c>
      <c r="N424" s="145" t="str">
        <f t="shared" ref="N424" si="224">IF(D424=0,"",IF(D424&lt;&gt;"","unbar",""))</f>
        <v/>
      </c>
      <c r="O424" s="143"/>
      <c r="P424" s="89"/>
      <c r="Q424" s="147"/>
      <c r="R424" s="89"/>
      <c r="S424" s="89"/>
      <c r="T424" s="89"/>
      <c r="U424" s="156"/>
      <c r="V424" s="143"/>
      <c r="W424" s="143"/>
      <c r="X424" s="143"/>
      <c r="Y424" s="143"/>
      <c r="Z424" s="143"/>
      <c r="AA424" s="143"/>
    </row>
    <row r="425" spans="1:27" ht="18" customHeight="1" x14ac:dyDescent="0.2">
      <c r="A425" s="137" t="str">
        <f t="shared" si="205"/>
        <v/>
      </c>
      <c r="B425" s="138" t="str">
        <f>IF(D425=0,"",IF(D425&lt;&gt;"",Kataloge_Import!B424,""))</f>
        <v/>
      </c>
      <c r="C425" s="138" t="str">
        <f t="shared" si="203"/>
        <v/>
      </c>
      <c r="D425" s="157" t="str">
        <f>IFERROR(VLOOKUP(Kataloge_Import!A424,'Nachweis Miete_MNK'!$A$28:$AB$277,26,FALSE),"")</f>
        <v/>
      </c>
      <c r="E425" s="90"/>
      <c r="F425" s="90"/>
      <c r="G425" s="140"/>
      <c r="H425" s="140"/>
      <c r="I425" s="140"/>
      <c r="J425" s="144"/>
      <c r="K425" s="144"/>
      <c r="L425" s="139"/>
      <c r="M425" s="139"/>
      <c r="N425" s="146"/>
      <c r="O425" s="144" t="str">
        <f>IF(D425=0,"",IFERROR(VLOOKUP(Kataloge_Import!A424,'Nachweis Miete_MNK'!$A$28:$AB$277,7,FALSE),""))</f>
        <v/>
      </c>
      <c r="P425" s="139" t="str">
        <f>IF(D425=0,"",IFERROR(VLOOKUP(Kataloge_Import!A424,'Nachweis Miete_MNK'!$A$28:$AB$277,14,FALSE),""))</f>
        <v/>
      </c>
      <c r="Q425" s="148" t="str">
        <f>IF(D425=0,"",IFERROR(VLOOKUP(Kataloge_Import!A424,'Nachweis Miete_MNK'!$A$28:$AB$277,8,FALSE),""))</f>
        <v/>
      </c>
      <c r="R425" s="139" t="str">
        <f>IF(D425=0,"",IFERROR(VLOOKUP(Kataloge_Import!A424,'Nachweis Miete_MNK'!$A$28:$AB$277,27,FALSE),""))</f>
        <v/>
      </c>
      <c r="S425" s="139" t="str">
        <f>IF(D425=0,"",IFERROR(VLOOKUP(Kataloge_Import!A424,'Nachweis Miete_MNK'!$A$28:$AB$277,18,FALSE),""))</f>
        <v/>
      </c>
      <c r="T425" s="139" t="str">
        <f>IF(D425=0,"",IFERROR(VLOOKUP(Kataloge_Import!A424,'Nachweis Miete_MNK'!$A$28:$AB$277,20,FALSE),""))</f>
        <v/>
      </c>
      <c r="U425" s="157" t="str">
        <f>IF(D425=0,"",IFERROR(VLOOKUP(Kataloge_Import!A424,'Nachweis Miete_MNK'!$A$28:$AB$277,25,FALSE),""))</f>
        <v/>
      </c>
      <c r="V425" s="144" t="str">
        <f>IF(AND($B425&lt;&gt;"",HHJ=Kataloge!S$1),CONCATENATE($U425,"_","Mietneben- bzw. Betriebsausgaben"),"")</f>
        <v/>
      </c>
      <c r="W425" s="144" t="str">
        <f>IF(AND($B425&lt;&gt;"",HHJ=Kataloge!T$1),CONCATENATE($U425,"_","Mietneben- bzw. Betriebsausgaben"),"")</f>
        <v/>
      </c>
      <c r="X425" s="144" t="str">
        <f>IF(AND($B425&lt;&gt;"",HHJ=Kataloge!U$1),CONCATENATE($U425,"_","Mietneben- bzw. Betriebsausgaben"),"")</f>
        <v/>
      </c>
      <c r="Y425" s="144" t="str">
        <f>IF(AND($B425&lt;&gt;"",HHJ=Kataloge!V$1),CONCATENATE($U425,"_","Mietneben- bzw. Betriebsausgaben"),"")</f>
        <v/>
      </c>
      <c r="Z425" s="144" t="str">
        <f>IF(AND($B425&lt;&gt;"",HHJ=Kataloge!W$1),CONCATENATE($U425,"_","Mietneben- bzw. Betriebsausgaben"),"")</f>
        <v/>
      </c>
      <c r="AA425" s="144" t="str">
        <f>IF(AND($B425&lt;&gt;"",HHJ=Kataloge!X$1),CONCATENATE($U425,"_","Mietneben- bzw. Betriebsausgaben"),"")</f>
        <v/>
      </c>
    </row>
    <row r="426" spans="1:27" ht="18" customHeight="1" x14ac:dyDescent="0.2">
      <c r="A426" s="86" t="str">
        <f t="shared" si="205"/>
        <v/>
      </c>
      <c r="B426" s="87" t="str">
        <f>IF(D426=0,"",IF(D426&lt;&gt;"",Kataloge_Import!B425,""))</f>
        <v/>
      </c>
      <c r="C426" s="87" t="str">
        <f t="shared" si="203"/>
        <v/>
      </c>
      <c r="D426" s="156" t="str">
        <f>IFERROR(VLOOKUP(Kataloge_Import!A425,'Nachweis Miete_MNK'!$A$28:$AB$277,23,FALSE),"")</f>
        <v/>
      </c>
      <c r="E426" s="90"/>
      <c r="F426" s="90"/>
      <c r="G426" s="88" t="str">
        <f>IF(D426=0,"",IFERROR(VLOOKUP(Kataloge_Import!A425,'Nachweis Miete_MNK'!$A$28:$AB$277,2,FALSE),""))</f>
        <v/>
      </c>
      <c r="H426" s="88" t="str">
        <f>IF(D426=0,"",IFERROR(VLOOKUP(Kataloge_Import!A425,'Nachweis Miete_MNK'!$A$28:$AB$277,3,FALSE),""))</f>
        <v/>
      </c>
      <c r="I426" s="88" t="str">
        <f>IF(D426=0,"",IFERROR(VLOOKUP(Kataloge_Import!A425,'Nachweis Miete_MNK'!$A$28:$AB$277,4,FALSE),""))</f>
        <v/>
      </c>
      <c r="J426" s="143" t="str">
        <f>IF(D426=0,"",IFERROR(VLOOKUP(Kataloge_Import!A425,'Nachweis Miete_MNK'!$A$28:$AB$277,5,FALSE),""))</f>
        <v/>
      </c>
      <c r="K426" s="143" t="str">
        <f>IF(D426=0,"",IFERROR(VLOOKUP(Kataloge_Import!A425,'Nachweis Miete_MNK'!$A$28:$AB$277,6,FALSE),""))</f>
        <v/>
      </c>
      <c r="L426" s="89" t="str">
        <f>IF(D426=0,"",IFERROR(VLOOKUP(Kataloge_Import!A425,'Nachweis Miete_MNK'!$A$28:$AB$277,9,FALSE),""))</f>
        <v/>
      </c>
      <c r="M426" s="89" t="str">
        <f>IF(D426=0,"",IFERROR(VLOOKUP(Kataloge_Import!A425,'Nachweis Miete_MNK'!$A$28:$AB$277,28,FALSE),""))</f>
        <v/>
      </c>
      <c r="N426" s="145" t="str">
        <f t="shared" ref="N426" si="225">IF(D426=0,"",IF(D426&lt;&gt;"","unbar",""))</f>
        <v/>
      </c>
      <c r="O426" s="143"/>
      <c r="P426" s="89"/>
      <c r="Q426" s="147"/>
      <c r="R426" s="89"/>
      <c r="S426" s="89"/>
      <c r="T426" s="89"/>
      <c r="U426" s="156"/>
      <c r="V426" s="143"/>
      <c r="W426" s="143"/>
      <c r="X426" s="143"/>
      <c r="Y426" s="143"/>
      <c r="Z426" s="143"/>
      <c r="AA426" s="143"/>
    </row>
    <row r="427" spans="1:27" ht="18" customHeight="1" x14ac:dyDescent="0.2">
      <c r="A427" s="137" t="str">
        <f t="shared" si="205"/>
        <v/>
      </c>
      <c r="B427" s="138" t="str">
        <f>IF(D427=0,"",IF(D427&lt;&gt;"",Kataloge_Import!B426,""))</f>
        <v/>
      </c>
      <c r="C427" s="138" t="str">
        <f t="shared" si="203"/>
        <v/>
      </c>
      <c r="D427" s="157" t="str">
        <f>IFERROR(VLOOKUP(Kataloge_Import!A426,'Nachweis Miete_MNK'!$A$28:$AB$277,26,FALSE),"")</f>
        <v/>
      </c>
      <c r="E427" s="90"/>
      <c r="F427" s="90"/>
      <c r="G427" s="140"/>
      <c r="H427" s="140"/>
      <c r="I427" s="140"/>
      <c r="J427" s="144"/>
      <c r="K427" s="144"/>
      <c r="L427" s="139"/>
      <c r="M427" s="139"/>
      <c r="N427" s="146"/>
      <c r="O427" s="144" t="str">
        <f>IF(D427=0,"",IFERROR(VLOOKUP(Kataloge_Import!A426,'Nachweis Miete_MNK'!$A$28:$AB$277,7,FALSE),""))</f>
        <v/>
      </c>
      <c r="P427" s="139" t="str">
        <f>IF(D427=0,"",IFERROR(VLOOKUP(Kataloge_Import!A426,'Nachweis Miete_MNK'!$A$28:$AB$277,14,FALSE),""))</f>
        <v/>
      </c>
      <c r="Q427" s="148" t="str">
        <f>IF(D427=0,"",IFERROR(VLOOKUP(Kataloge_Import!A426,'Nachweis Miete_MNK'!$A$28:$AB$277,8,FALSE),""))</f>
        <v/>
      </c>
      <c r="R427" s="139" t="str">
        <f>IF(D427=0,"",IFERROR(VLOOKUP(Kataloge_Import!A426,'Nachweis Miete_MNK'!$A$28:$AB$277,27,FALSE),""))</f>
        <v/>
      </c>
      <c r="S427" s="139" t="str">
        <f>IF(D427=0,"",IFERROR(VLOOKUP(Kataloge_Import!A426,'Nachweis Miete_MNK'!$A$28:$AB$277,18,FALSE),""))</f>
        <v/>
      </c>
      <c r="T427" s="139" t="str">
        <f>IF(D427=0,"",IFERROR(VLOOKUP(Kataloge_Import!A426,'Nachweis Miete_MNK'!$A$28:$AB$277,20,FALSE),""))</f>
        <v/>
      </c>
      <c r="U427" s="157" t="str">
        <f>IF(D427=0,"",IFERROR(VLOOKUP(Kataloge_Import!A426,'Nachweis Miete_MNK'!$A$28:$AB$277,25,FALSE),""))</f>
        <v/>
      </c>
      <c r="V427" s="144" t="str">
        <f>IF(AND($B427&lt;&gt;"",HHJ=Kataloge!S$1),CONCATENATE($U427,"_","Mietneben- bzw. Betriebsausgaben"),"")</f>
        <v/>
      </c>
      <c r="W427" s="144" t="str">
        <f>IF(AND($B427&lt;&gt;"",HHJ=Kataloge!T$1),CONCATENATE($U427,"_","Mietneben- bzw. Betriebsausgaben"),"")</f>
        <v/>
      </c>
      <c r="X427" s="144" t="str">
        <f>IF(AND($B427&lt;&gt;"",HHJ=Kataloge!U$1),CONCATENATE($U427,"_","Mietneben- bzw. Betriebsausgaben"),"")</f>
        <v/>
      </c>
      <c r="Y427" s="144" t="str">
        <f>IF(AND($B427&lt;&gt;"",HHJ=Kataloge!V$1),CONCATENATE($U427,"_","Mietneben- bzw. Betriebsausgaben"),"")</f>
        <v/>
      </c>
      <c r="Z427" s="144" t="str">
        <f>IF(AND($B427&lt;&gt;"",HHJ=Kataloge!W$1),CONCATENATE($U427,"_","Mietneben- bzw. Betriebsausgaben"),"")</f>
        <v/>
      </c>
      <c r="AA427" s="144" t="str">
        <f>IF(AND($B427&lt;&gt;"",HHJ=Kataloge!X$1),CONCATENATE($U427,"_","Mietneben- bzw. Betriebsausgaben"),"")</f>
        <v/>
      </c>
    </row>
    <row r="428" spans="1:27" ht="18" customHeight="1" x14ac:dyDescent="0.2">
      <c r="A428" s="86" t="str">
        <f t="shared" si="205"/>
        <v/>
      </c>
      <c r="B428" s="87" t="str">
        <f>IF(D428=0,"",IF(D428&lt;&gt;"",Kataloge_Import!B427,""))</f>
        <v/>
      </c>
      <c r="C428" s="87" t="str">
        <f t="shared" si="203"/>
        <v/>
      </c>
      <c r="D428" s="156" t="str">
        <f>IFERROR(VLOOKUP(Kataloge_Import!A427,'Nachweis Miete_MNK'!$A$28:$AB$277,23,FALSE),"")</f>
        <v/>
      </c>
      <c r="E428" s="90"/>
      <c r="F428" s="90"/>
      <c r="G428" s="88" t="str">
        <f>IF(D428=0,"",IFERROR(VLOOKUP(Kataloge_Import!A427,'Nachweis Miete_MNK'!$A$28:$AB$277,2,FALSE),""))</f>
        <v/>
      </c>
      <c r="H428" s="88" t="str">
        <f>IF(D428=0,"",IFERROR(VLOOKUP(Kataloge_Import!A427,'Nachweis Miete_MNK'!$A$28:$AB$277,3,FALSE),""))</f>
        <v/>
      </c>
      <c r="I428" s="88" t="str">
        <f>IF(D428=0,"",IFERROR(VLOOKUP(Kataloge_Import!A427,'Nachweis Miete_MNK'!$A$28:$AB$277,4,FALSE),""))</f>
        <v/>
      </c>
      <c r="J428" s="143" t="str">
        <f>IF(D428=0,"",IFERROR(VLOOKUP(Kataloge_Import!A427,'Nachweis Miete_MNK'!$A$28:$AB$277,5,FALSE),""))</f>
        <v/>
      </c>
      <c r="K428" s="143" t="str">
        <f>IF(D428=0,"",IFERROR(VLOOKUP(Kataloge_Import!A427,'Nachweis Miete_MNK'!$A$28:$AB$277,6,FALSE),""))</f>
        <v/>
      </c>
      <c r="L428" s="89" t="str">
        <f>IF(D428=0,"",IFERROR(VLOOKUP(Kataloge_Import!A427,'Nachweis Miete_MNK'!$A$28:$AB$277,9,FALSE),""))</f>
        <v/>
      </c>
      <c r="M428" s="89" t="str">
        <f>IF(D428=0,"",IFERROR(VLOOKUP(Kataloge_Import!A427,'Nachweis Miete_MNK'!$A$28:$AB$277,28,FALSE),""))</f>
        <v/>
      </c>
      <c r="N428" s="145" t="str">
        <f t="shared" ref="N428" si="226">IF(D428=0,"",IF(D428&lt;&gt;"","unbar",""))</f>
        <v/>
      </c>
      <c r="O428" s="143"/>
      <c r="P428" s="89"/>
      <c r="Q428" s="147"/>
      <c r="R428" s="89"/>
      <c r="S428" s="89"/>
      <c r="T428" s="89"/>
      <c r="U428" s="156"/>
      <c r="V428" s="143"/>
      <c r="W428" s="143"/>
      <c r="X428" s="143"/>
      <c r="Y428" s="143"/>
      <c r="Z428" s="143"/>
      <c r="AA428" s="143"/>
    </row>
    <row r="429" spans="1:27" ht="18" customHeight="1" x14ac:dyDescent="0.2">
      <c r="A429" s="137" t="str">
        <f t="shared" si="205"/>
        <v/>
      </c>
      <c r="B429" s="138" t="str">
        <f>IF(D429=0,"",IF(D429&lt;&gt;"",Kataloge_Import!B428,""))</f>
        <v/>
      </c>
      <c r="C429" s="138" t="str">
        <f t="shared" si="203"/>
        <v/>
      </c>
      <c r="D429" s="157" t="str">
        <f>IFERROR(VLOOKUP(Kataloge_Import!A428,'Nachweis Miete_MNK'!$A$28:$AB$277,26,FALSE),"")</f>
        <v/>
      </c>
      <c r="E429" s="90"/>
      <c r="F429" s="90"/>
      <c r="G429" s="140"/>
      <c r="H429" s="140"/>
      <c r="I429" s="140"/>
      <c r="J429" s="144"/>
      <c r="K429" s="144"/>
      <c r="L429" s="139"/>
      <c r="M429" s="139"/>
      <c r="N429" s="146"/>
      <c r="O429" s="144" t="str">
        <f>IF(D429=0,"",IFERROR(VLOOKUP(Kataloge_Import!A428,'Nachweis Miete_MNK'!$A$28:$AB$277,7,FALSE),""))</f>
        <v/>
      </c>
      <c r="P429" s="139" t="str">
        <f>IF(D429=0,"",IFERROR(VLOOKUP(Kataloge_Import!A428,'Nachweis Miete_MNK'!$A$28:$AB$277,14,FALSE),""))</f>
        <v/>
      </c>
      <c r="Q429" s="148" t="str">
        <f>IF(D429=0,"",IFERROR(VLOOKUP(Kataloge_Import!A428,'Nachweis Miete_MNK'!$A$28:$AB$277,8,FALSE),""))</f>
        <v/>
      </c>
      <c r="R429" s="139" t="str">
        <f>IF(D429=0,"",IFERROR(VLOOKUP(Kataloge_Import!A428,'Nachweis Miete_MNK'!$A$28:$AB$277,27,FALSE),""))</f>
        <v/>
      </c>
      <c r="S429" s="139" t="str">
        <f>IF(D429=0,"",IFERROR(VLOOKUP(Kataloge_Import!A428,'Nachweis Miete_MNK'!$A$28:$AB$277,18,FALSE),""))</f>
        <v/>
      </c>
      <c r="T429" s="139" t="str">
        <f>IF(D429=0,"",IFERROR(VLOOKUP(Kataloge_Import!A428,'Nachweis Miete_MNK'!$A$28:$AB$277,20,FALSE),""))</f>
        <v/>
      </c>
      <c r="U429" s="157" t="str">
        <f>IF(D429=0,"",IFERROR(VLOOKUP(Kataloge_Import!A428,'Nachweis Miete_MNK'!$A$28:$AB$277,25,FALSE),""))</f>
        <v/>
      </c>
      <c r="V429" s="144" t="str">
        <f>IF(AND($B429&lt;&gt;"",HHJ=Kataloge!S$1),CONCATENATE($U429,"_","Mietneben- bzw. Betriebsausgaben"),"")</f>
        <v/>
      </c>
      <c r="W429" s="144" t="str">
        <f>IF(AND($B429&lt;&gt;"",HHJ=Kataloge!T$1),CONCATENATE($U429,"_","Mietneben- bzw. Betriebsausgaben"),"")</f>
        <v/>
      </c>
      <c r="X429" s="144" t="str">
        <f>IF(AND($B429&lt;&gt;"",HHJ=Kataloge!U$1),CONCATENATE($U429,"_","Mietneben- bzw. Betriebsausgaben"),"")</f>
        <v/>
      </c>
      <c r="Y429" s="144" t="str">
        <f>IF(AND($B429&lt;&gt;"",HHJ=Kataloge!V$1),CONCATENATE($U429,"_","Mietneben- bzw. Betriebsausgaben"),"")</f>
        <v/>
      </c>
      <c r="Z429" s="144" t="str">
        <f>IF(AND($B429&lt;&gt;"",HHJ=Kataloge!W$1),CONCATENATE($U429,"_","Mietneben- bzw. Betriebsausgaben"),"")</f>
        <v/>
      </c>
      <c r="AA429" s="144" t="str">
        <f>IF(AND($B429&lt;&gt;"",HHJ=Kataloge!X$1),CONCATENATE($U429,"_","Mietneben- bzw. Betriebsausgaben"),"")</f>
        <v/>
      </c>
    </row>
    <row r="430" spans="1:27" ht="18" customHeight="1" x14ac:dyDescent="0.2">
      <c r="A430" s="86" t="str">
        <f t="shared" si="205"/>
        <v/>
      </c>
      <c r="B430" s="87" t="str">
        <f>IF(D430=0,"",IF(D430&lt;&gt;"",Kataloge_Import!B429,""))</f>
        <v/>
      </c>
      <c r="C430" s="87" t="str">
        <f t="shared" si="203"/>
        <v/>
      </c>
      <c r="D430" s="156" t="str">
        <f>IFERROR(VLOOKUP(Kataloge_Import!A429,'Nachweis Miete_MNK'!$A$28:$AB$277,23,FALSE),"")</f>
        <v/>
      </c>
      <c r="E430" s="90"/>
      <c r="F430" s="90"/>
      <c r="G430" s="88" t="str">
        <f>IF(D430=0,"",IFERROR(VLOOKUP(Kataloge_Import!A429,'Nachweis Miete_MNK'!$A$28:$AB$277,2,FALSE),""))</f>
        <v/>
      </c>
      <c r="H430" s="88" t="str">
        <f>IF(D430=0,"",IFERROR(VLOOKUP(Kataloge_Import!A429,'Nachweis Miete_MNK'!$A$28:$AB$277,3,FALSE),""))</f>
        <v/>
      </c>
      <c r="I430" s="88" t="str">
        <f>IF(D430=0,"",IFERROR(VLOOKUP(Kataloge_Import!A429,'Nachweis Miete_MNK'!$A$28:$AB$277,4,FALSE),""))</f>
        <v/>
      </c>
      <c r="J430" s="143" t="str">
        <f>IF(D430=0,"",IFERROR(VLOOKUP(Kataloge_Import!A429,'Nachweis Miete_MNK'!$A$28:$AB$277,5,FALSE),""))</f>
        <v/>
      </c>
      <c r="K430" s="143" t="str">
        <f>IF(D430=0,"",IFERROR(VLOOKUP(Kataloge_Import!A429,'Nachweis Miete_MNK'!$A$28:$AB$277,6,FALSE),""))</f>
        <v/>
      </c>
      <c r="L430" s="89" t="str">
        <f>IF(D430=0,"",IFERROR(VLOOKUP(Kataloge_Import!A429,'Nachweis Miete_MNK'!$A$28:$AB$277,9,FALSE),""))</f>
        <v/>
      </c>
      <c r="M430" s="89" t="str">
        <f>IF(D430=0,"",IFERROR(VLOOKUP(Kataloge_Import!A429,'Nachweis Miete_MNK'!$A$28:$AB$277,28,FALSE),""))</f>
        <v/>
      </c>
      <c r="N430" s="145" t="str">
        <f t="shared" ref="N430" si="227">IF(D430=0,"",IF(D430&lt;&gt;"","unbar",""))</f>
        <v/>
      </c>
      <c r="O430" s="143"/>
      <c r="P430" s="89"/>
      <c r="Q430" s="147"/>
      <c r="R430" s="89"/>
      <c r="S430" s="89"/>
      <c r="T430" s="89"/>
      <c r="U430" s="156"/>
      <c r="V430" s="143"/>
      <c r="W430" s="143"/>
      <c r="X430" s="143"/>
      <c r="Y430" s="143"/>
      <c r="Z430" s="143"/>
      <c r="AA430" s="143"/>
    </row>
    <row r="431" spans="1:27" ht="18" customHeight="1" x14ac:dyDescent="0.2">
      <c r="A431" s="137" t="str">
        <f t="shared" si="205"/>
        <v/>
      </c>
      <c r="B431" s="138" t="str">
        <f>IF(D431=0,"",IF(D431&lt;&gt;"",Kataloge_Import!B430,""))</f>
        <v/>
      </c>
      <c r="C431" s="138" t="str">
        <f t="shared" si="203"/>
        <v/>
      </c>
      <c r="D431" s="157" t="str">
        <f>IFERROR(VLOOKUP(Kataloge_Import!A430,'Nachweis Miete_MNK'!$A$28:$AB$277,26,FALSE),"")</f>
        <v/>
      </c>
      <c r="E431" s="90"/>
      <c r="F431" s="90"/>
      <c r="G431" s="140"/>
      <c r="H431" s="140"/>
      <c r="I431" s="140"/>
      <c r="J431" s="144"/>
      <c r="K431" s="144"/>
      <c r="L431" s="139"/>
      <c r="M431" s="139"/>
      <c r="N431" s="146"/>
      <c r="O431" s="144" t="str">
        <f>IF(D431=0,"",IFERROR(VLOOKUP(Kataloge_Import!A430,'Nachweis Miete_MNK'!$A$28:$AB$277,7,FALSE),""))</f>
        <v/>
      </c>
      <c r="P431" s="139" t="str">
        <f>IF(D431=0,"",IFERROR(VLOOKUP(Kataloge_Import!A430,'Nachweis Miete_MNK'!$A$28:$AB$277,14,FALSE),""))</f>
        <v/>
      </c>
      <c r="Q431" s="148" t="str">
        <f>IF(D431=0,"",IFERROR(VLOOKUP(Kataloge_Import!A430,'Nachweis Miete_MNK'!$A$28:$AB$277,8,FALSE),""))</f>
        <v/>
      </c>
      <c r="R431" s="139" t="str">
        <f>IF(D431=0,"",IFERROR(VLOOKUP(Kataloge_Import!A430,'Nachweis Miete_MNK'!$A$28:$AB$277,27,FALSE),""))</f>
        <v/>
      </c>
      <c r="S431" s="139" t="str">
        <f>IF(D431=0,"",IFERROR(VLOOKUP(Kataloge_Import!A430,'Nachweis Miete_MNK'!$A$28:$AB$277,18,FALSE),""))</f>
        <v/>
      </c>
      <c r="T431" s="139" t="str">
        <f>IF(D431=0,"",IFERROR(VLOOKUP(Kataloge_Import!A430,'Nachweis Miete_MNK'!$A$28:$AB$277,20,FALSE),""))</f>
        <v/>
      </c>
      <c r="U431" s="157" t="str">
        <f>IF(D431=0,"",IFERROR(VLOOKUP(Kataloge_Import!A430,'Nachweis Miete_MNK'!$A$28:$AB$277,25,FALSE),""))</f>
        <v/>
      </c>
      <c r="V431" s="144" t="str">
        <f>IF(AND($B431&lt;&gt;"",HHJ=Kataloge!S$1),CONCATENATE($U431,"_","Mietneben- bzw. Betriebsausgaben"),"")</f>
        <v/>
      </c>
      <c r="W431" s="144" t="str">
        <f>IF(AND($B431&lt;&gt;"",HHJ=Kataloge!T$1),CONCATENATE($U431,"_","Mietneben- bzw. Betriebsausgaben"),"")</f>
        <v/>
      </c>
      <c r="X431" s="144" t="str">
        <f>IF(AND($B431&lt;&gt;"",HHJ=Kataloge!U$1),CONCATENATE($U431,"_","Mietneben- bzw. Betriebsausgaben"),"")</f>
        <v/>
      </c>
      <c r="Y431" s="144" t="str">
        <f>IF(AND($B431&lt;&gt;"",HHJ=Kataloge!V$1),CONCATENATE($U431,"_","Mietneben- bzw. Betriebsausgaben"),"")</f>
        <v/>
      </c>
      <c r="Z431" s="144" t="str">
        <f>IF(AND($B431&lt;&gt;"",HHJ=Kataloge!W$1),CONCATENATE($U431,"_","Mietneben- bzw. Betriebsausgaben"),"")</f>
        <v/>
      </c>
      <c r="AA431" s="144" t="str">
        <f>IF(AND($B431&lt;&gt;"",HHJ=Kataloge!X$1),CONCATENATE($U431,"_","Mietneben- bzw. Betriebsausgaben"),"")</f>
        <v/>
      </c>
    </row>
    <row r="432" spans="1:27" ht="18" customHeight="1" x14ac:dyDescent="0.2">
      <c r="A432" s="86" t="str">
        <f t="shared" si="205"/>
        <v/>
      </c>
      <c r="B432" s="87" t="str">
        <f>IF(D432=0,"",IF(D432&lt;&gt;"",Kataloge_Import!B431,""))</f>
        <v/>
      </c>
      <c r="C432" s="87" t="str">
        <f t="shared" si="203"/>
        <v/>
      </c>
      <c r="D432" s="156" t="str">
        <f>IFERROR(VLOOKUP(Kataloge_Import!A431,'Nachweis Miete_MNK'!$A$28:$AB$277,23,FALSE),"")</f>
        <v/>
      </c>
      <c r="E432" s="90"/>
      <c r="F432" s="90"/>
      <c r="G432" s="88" t="str">
        <f>IF(D432=0,"",IFERROR(VLOOKUP(Kataloge_Import!A431,'Nachweis Miete_MNK'!$A$28:$AB$277,2,FALSE),""))</f>
        <v/>
      </c>
      <c r="H432" s="88" t="str">
        <f>IF(D432=0,"",IFERROR(VLOOKUP(Kataloge_Import!A431,'Nachweis Miete_MNK'!$A$28:$AB$277,3,FALSE),""))</f>
        <v/>
      </c>
      <c r="I432" s="88" t="str">
        <f>IF(D432=0,"",IFERROR(VLOOKUP(Kataloge_Import!A431,'Nachweis Miete_MNK'!$A$28:$AB$277,4,FALSE),""))</f>
        <v/>
      </c>
      <c r="J432" s="143" t="str">
        <f>IF(D432=0,"",IFERROR(VLOOKUP(Kataloge_Import!A431,'Nachweis Miete_MNK'!$A$28:$AB$277,5,FALSE),""))</f>
        <v/>
      </c>
      <c r="K432" s="143" t="str">
        <f>IF(D432=0,"",IFERROR(VLOOKUP(Kataloge_Import!A431,'Nachweis Miete_MNK'!$A$28:$AB$277,6,FALSE),""))</f>
        <v/>
      </c>
      <c r="L432" s="89" t="str">
        <f>IF(D432=0,"",IFERROR(VLOOKUP(Kataloge_Import!A431,'Nachweis Miete_MNK'!$A$28:$AB$277,9,FALSE),""))</f>
        <v/>
      </c>
      <c r="M432" s="89" t="str">
        <f>IF(D432=0,"",IFERROR(VLOOKUP(Kataloge_Import!A431,'Nachweis Miete_MNK'!$A$28:$AB$277,28,FALSE),""))</f>
        <v/>
      </c>
      <c r="N432" s="145" t="str">
        <f t="shared" ref="N432" si="228">IF(D432=0,"",IF(D432&lt;&gt;"","unbar",""))</f>
        <v/>
      </c>
      <c r="O432" s="143"/>
      <c r="P432" s="89"/>
      <c r="Q432" s="147"/>
      <c r="R432" s="89"/>
      <c r="S432" s="89"/>
      <c r="T432" s="89"/>
      <c r="U432" s="156"/>
      <c r="V432" s="143"/>
      <c r="W432" s="143"/>
      <c r="X432" s="143"/>
      <c r="Y432" s="143"/>
      <c r="Z432" s="143"/>
      <c r="AA432" s="143"/>
    </row>
    <row r="433" spans="1:27" ht="18" customHeight="1" x14ac:dyDescent="0.2">
      <c r="A433" s="137" t="str">
        <f t="shared" si="205"/>
        <v/>
      </c>
      <c r="B433" s="138" t="str">
        <f>IF(D433=0,"",IF(D433&lt;&gt;"",Kataloge_Import!B432,""))</f>
        <v/>
      </c>
      <c r="C433" s="138" t="str">
        <f t="shared" si="203"/>
        <v/>
      </c>
      <c r="D433" s="157" t="str">
        <f>IFERROR(VLOOKUP(Kataloge_Import!A432,'Nachweis Miete_MNK'!$A$28:$AB$277,26,FALSE),"")</f>
        <v/>
      </c>
      <c r="E433" s="90"/>
      <c r="F433" s="90"/>
      <c r="G433" s="140"/>
      <c r="H433" s="140"/>
      <c r="I433" s="140"/>
      <c r="J433" s="144"/>
      <c r="K433" s="144"/>
      <c r="L433" s="139"/>
      <c r="M433" s="139"/>
      <c r="N433" s="146"/>
      <c r="O433" s="144" t="str">
        <f>IF(D433=0,"",IFERROR(VLOOKUP(Kataloge_Import!A432,'Nachweis Miete_MNK'!$A$28:$AB$277,7,FALSE),""))</f>
        <v/>
      </c>
      <c r="P433" s="139" t="str">
        <f>IF(D433=0,"",IFERROR(VLOOKUP(Kataloge_Import!A432,'Nachweis Miete_MNK'!$A$28:$AB$277,14,FALSE),""))</f>
        <v/>
      </c>
      <c r="Q433" s="148" t="str">
        <f>IF(D433=0,"",IFERROR(VLOOKUP(Kataloge_Import!A432,'Nachweis Miete_MNK'!$A$28:$AB$277,8,FALSE),""))</f>
        <v/>
      </c>
      <c r="R433" s="139" t="str">
        <f>IF(D433=0,"",IFERROR(VLOOKUP(Kataloge_Import!A432,'Nachweis Miete_MNK'!$A$28:$AB$277,27,FALSE),""))</f>
        <v/>
      </c>
      <c r="S433" s="139" t="str">
        <f>IF(D433=0,"",IFERROR(VLOOKUP(Kataloge_Import!A432,'Nachweis Miete_MNK'!$A$28:$AB$277,18,FALSE),""))</f>
        <v/>
      </c>
      <c r="T433" s="139" t="str">
        <f>IF(D433=0,"",IFERROR(VLOOKUP(Kataloge_Import!A432,'Nachweis Miete_MNK'!$A$28:$AB$277,20,FALSE),""))</f>
        <v/>
      </c>
      <c r="U433" s="157" t="str">
        <f>IF(D433=0,"",IFERROR(VLOOKUP(Kataloge_Import!A432,'Nachweis Miete_MNK'!$A$28:$AB$277,25,FALSE),""))</f>
        <v/>
      </c>
      <c r="V433" s="144" t="str">
        <f>IF(AND($B433&lt;&gt;"",HHJ=Kataloge!S$1),CONCATENATE($U433,"_","Mietneben- bzw. Betriebsausgaben"),"")</f>
        <v/>
      </c>
      <c r="W433" s="144" t="str">
        <f>IF(AND($B433&lt;&gt;"",HHJ=Kataloge!T$1),CONCATENATE($U433,"_","Mietneben- bzw. Betriebsausgaben"),"")</f>
        <v/>
      </c>
      <c r="X433" s="144" t="str">
        <f>IF(AND($B433&lt;&gt;"",HHJ=Kataloge!U$1),CONCATENATE($U433,"_","Mietneben- bzw. Betriebsausgaben"),"")</f>
        <v/>
      </c>
      <c r="Y433" s="144" t="str">
        <f>IF(AND($B433&lt;&gt;"",HHJ=Kataloge!V$1),CONCATENATE($U433,"_","Mietneben- bzw. Betriebsausgaben"),"")</f>
        <v/>
      </c>
      <c r="Z433" s="144" t="str">
        <f>IF(AND($B433&lt;&gt;"",HHJ=Kataloge!W$1),CONCATENATE($U433,"_","Mietneben- bzw. Betriebsausgaben"),"")</f>
        <v/>
      </c>
      <c r="AA433" s="144" t="str">
        <f>IF(AND($B433&lt;&gt;"",HHJ=Kataloge!X$1),CONCATENATE($U433,"_","Mietneben- bzw. Betriebsausgaben"),"")</f>
        <v/>
      </c>
    </row>
    <row r="434" spans="1:27" ht="18" customHeight="1" x14ac:dyDescent="0.2">
      <c r="A434" s="86" t="str">
        <f t="shared" si="205"/>
        <v/>
      </c>
      <c r="B434" s="87" t="str">
        <f>IF(D434=0,"",IF(D434&lt;&gt;"",Kataloge_Import!B433,""))</f>
        <v/>
      </c>
      <c r="C434" s="87" t="str">
        <f t="shared" si="203"/>
        <v/>
      </c>
      <c r="D434" s="156" t="str">
        <f>IFERROR(VLOOKUP(Kataloge_Import!A433,'Nachweis Miete_MNK'!$A$28:$AB$277,23,FALSE),"")</f>
        <v/>
      </c>
      <c r="E434" s="90"/>
      <c r="F434" s="90"/>
      <c r="G434" s="88" t="str">
        <f>IF(D434=0,"",IFERROR(VLOOKUP(Kataloge_Import!A433,'Nachweis Miete_MNK'!$A$28:$AB$277,2,FALSE),""))</f>
        <v/>
      </c>
      <c r="H434" s="88" t="str">
        <f>IF(D434=0,"",IFERROR(VLOOKUP(Kataloge_Import!A433,'Nachweis Miete_MNK'!$A$28:$AB$277,3,FALSE),""))</f>
        <v/>
      </c>
      <c r="I434" s="88" t="str">
        <f>IF(D434=0,"",IFERROR(VLOOKUP(Kataloge_Import!A433,'Nachweis Miete_MNK'!$A$28:$AB$277,4,FALSE),""))</f>
        <v/>
      </c>
      <c r="J434" s="143" t="str">
        <f>IF(D434=0,"",IFERROR(VLOOKUP(Kataloge_Import!A433,'Nachweis Miete_MNK'!$A$28:$AB$277,5,FALSE),""))</f>
        <v/>
      </c>
      <c r="K434" s="143" t="str">
        <f>IF(D434=0,"",IFERROR(VLOOKUP(Kataloge_Import!A433,'Nachweis Miete_MNK'!$A$28:$AB$277,6,FALSE),""))</f>
        <v/>
      </c>
      <c r="L434" s="89" t="str">
        <f>IF(D434=0,"",IFERROR(VLOOKUP(Kataloge_Import!A433,'Nachweis Miete_MNK'!$A$28:$AB$277,9,FALSE),""))</f>
        <v/>
      </c>
      <c r="M434" s="89" t="str">
        <f>IF(D434=0,"",IFERROR(VLOOKUP(Kataloge_Import!A433,'Nachweis Miete_MNK'!$A$28:$AB$277,28,FALSE),""))</f>
        <v/>
      </c>
      <c r="N434" s="145" t="str">
        <f t="shared" ref="N434" si="229">IF(D434=0,"",IF(D434&lt;&gt;"","unbar",""))</f>
        <v/>
      </c>
      <c r="O434" s="143"/>
      <c r="P434" s="89"/>
      <c r="Q434" s="147"/>
      <c r="R434" s="89"/>
      <c r="S434" s="89"/>
      <c r="T434" s="89"/>
      <c r="U434" s="156"/>
      <c r="V434" s="143"/>
      <c r="W434" s="143"/>
      <c r="X434" s="143"/>
      <c r="Y434" s="143"/>
      <c r="Z434" s="143"/>
      <c r="AA434" s="143"/>
    </row>
    <row r="435" spans="1:27" ht="18" customHeight="1" x14ac:dyDescent="0.2">
      <c r="A435" s="137" t="str">
        <f t="shared" si="205"/>
        <v/>
      </c>
      <c r="B435" s="138" t="str">
        <f>IF(D435=0,"",IF(D435&lt;&gt;"",Kataloge_Import!B434,""))</f>
        <v/>
      </c>
      <c r="C435" s="138" t="str">
        <f t="shared" si="203"/>
        <v/>
      </c>
      <c r="D435" s="157" t="str">
        <f>IFERROR(VLOOKUP(Kataloge_Import!A434,'Nachweis Miete_MNK'!$A$28:$AB$277,26,FALSE),"")</f>
        <v/>
      </c>
      <c r="E435" s="90"/>
      <c r="F435" s="90"/>
      <c r="G435" s="140"/>
      <c r="H435" s="140"/>
      <c r="I435" s="140"/>
      <c r="J435" s="144"/>
      <c r="K435" s="144"/>
      <c r="L435" s="139"/>
      <c r="M435" s="139"/>
      <c r="N435" s="146"/>
      <c r="O435" s="144" t="str">
        <f>IF(D435=0,"",IFERROR(VLOOKUP(Kataloge_Import!A434,'Nachweis Miete_MNK'!$A$28:$AB$277,7,FALSE),""))</f>
        <v/>
      </c>
      <c r="P435" s="139" t="str">
        <f>IF(D435=0,"",IFERROR(VLOOKUP(Kataloge_Import!A434,'Nachweis Miete_MNK'!$A$28:$AB$277,14,FALSE),""))</f>
        <v/>
      </c>
      <c r="Q435" s="148" t="str">
        <f>IF(D435=0,"",IFERROR(VLOOKUP(Kataloge_Import!A434,'Nachweis Miete_MNK'!$A$28:$AB$277,8,FALSE),""))</f>
        <v/>
      </c>
      <c r="R435" s="139" t="str">
        <f>IF(D435=0,"",IFERROR(VLOOKUP(Kataloge_Import!A434,'Nachweis Miete_MNK'!$A$28:$AB$277,27,FALSE),""))</f>
        <v/>
      </c>
      <c r="S435" s="139" t="str">
        <f>IF(D435=0,"",IFERROR(VLOOKUP(Kataloge_Import!A434,'Nachweis Miete_MNK'!$A$28:$AB$277,18,FALSE),""))</f>
        <v/>
      </c>
      <c r="T435" s="139" t="str">
        <f>IF(D435=0,"",IFERROR(VLOOKUP(Kataloge_Import!A434,'Nachweis Miete_MNK'!$A$28:$AB$277,20,FALSE),""))</f>
        <v/>
      </c>
      <c r="U435" s="157" t="str">
        <f>IF(D435=0,"",IFERROR(VLOOKUP(Kataloge_Import!A434,'Nachweis Miete_MNK'!$A$28:$AB$277,25,FALSE),""))</f>
        <v/>
      </c>
      <c r="V435" s="144" t="str">
        <f>IF(AND($B435&lt;&gt;"",HHJ=Kataloge!S$1),CONCATENATE($U435,"_","Mietneben- bzw. Betriebsausgaben"),"")</f>
        <v/>
      </c>
      <c r="W435" s="144" t="str">
        <f>IF(AND($B435&lt;&gt;"",HHJ=Kataloge!T$1),CONCATENATE($U435,"_","Mietneben- bzw. Betriebsausgaben"),"")</f>
        <v/>
      </c>
      <c r="X435" s="144" t="str">
        <f>IF(AND($B435&lt;&gt;"",HHJ=Kataloge!U$1),CONCATENATE($U435,"_","Mietneben- bzw. Betriebsausgaben"),"")</f>
        <v/>
      </c>
      <c r="Y435" s="144" t="str">
        <f>IF(AND($B435&lt;&gt;"",HHJ=Kataloge!V$1),CONCATENATE($U435,"_","Mietneben- bzw. Betriebsausgaben"),"")</f>
        <v/>
      </c>
      <c r="Z435" s="144" t="str">
        <f>IF(AND($B435&lt;&gt;"",HHJ=Kataloge!W$1),CONCATENATE($U435,"_","Mietneben- bzw. Betriebsausgaben"),"")</f>
        <v/>
      </c>
      <c r="AA435" s="144" t="str">
        <f>IF(AND($B435&lt;&gt;"",HHJ=Kataloge!X$1),CONCATENATE($U435,"_","Mietneben- bzw. Betriebsausgaben"),"")</f>
        <v/>
      </c>
    </row>
    <row r="436" spans="1:27" ht="18" customHeight="1" x14ac:dyDescent="0.2">
      <c r="A436" s="86" t="str">
        <f t="shared" si="205"/>
        <v/>
      </c>
      <c r="B436" s="87" t="str">
        <f>IF(D436=0,"",IF(D436&lt;&gt;"",Kataloge_Import!B435,""))</f>
        <v/>
      </c>
      <c r="C436" s="87" t="str">
        <f t="shared" si="203"/>
        <v/>
      </c>
      <c r="D436" s="156" t="str">
        <f>IFERROR(VLOOKUP(Kataloge_Import!A435,'Nachweis Miete_MNK'!$A$28:$AB$277,23,FALSE),"")</f>
        <v/>
      </c>
      <c r="E436" s="90"/>
      <c r="F436" s="90"/>
      <c r="G436" s="88" t="str">
        <f>IF(D436=0,"",IFERROR(VLOOKUP(Kataloge_Import!A435,'Nachweis Miete_MNK'!$A$28:$AB$277,2,FALSE),""))</f>
        <v/>
      </c>
      <c r="H436" s="88" t="str">
        <f>IF(D436=0,"",IFERROR(VLOOKUP(Kataloge_Import!A435,'Nachweis Miete_MNK'!$A$28:$AB$277,3,FALSE),""))</f>
        <v/>
      </c>
      <c r="I436" s="88" t="str">
        <f>IF(D436=0,"",IFERROR(VLOOKUP(Kataloge_Import!A435,'Nachweis Miete_MNK'!$A$28:$AB$277,4,FALSE),""))</f>
        <v/>
      </c>
      <c r="J436" s="143" t="str">
        <f>IF(D436=0,"",IFERROR(VLOOKUP(Kataloge_Import!A435,'Nachweis Miete_MNK'!$A$28:$AB$277,5,FALSE),""))</f>
        <v/>
      </c>
      <c r="K436" s="143" t="str">
        <f>IF(D436=0,"",IFERROR(VLOOKUP(Kataloge_Import!A435,'Nachweis Miete_MNK'!$A$28:$AB$277,6,FALSE),""))</f>
        <v/>
      </c>
      <c r="L436" s="89" t="str">
        <f>IF(D436=0,"",IFERROR(VLOOKUP(Kataloge_Import!A435,'Nachweis Miete_MNK'!$A$28:$AB$277,9,FALSE),""))</f>
        <v/>
      </c>
      <c r="M436" s="89" t="str">
        <f>IF(D436=0,"",IFERROR(VLOOKUP(Kataloge_Import!A435,'Nachweis Miete_MNK'!$A$28:$AB$277,28,FALSE),""))</f>
        <v/>
      </c>
      <c r="N436" s="145" t="str">
        <f t="shared" ref="N436" si="230">IF(D436=0,"",IF(D436&lt;&gt;"","unbar",""))</f>
        <v/>
      </c>
      <c r="O436" s="143"/>
      <c r="P436" s="89"/>
      <c r="Q436" s="147"/>
      <c r="R436" s="89"/>
      <c r="S436" s="89"/>
      <c r="T436" s="89"/>
      <c r="U436" s="156"/>
      <c r="V436" s="143"/>
      <c r="W436" s="143"/>
      <c r="X436" s="143"/>
      <c r="Y436" s="143"/>
      <c r="Z436" s="143"/>
      <c r="AA436" s="143"/>
    </row>
    <row r="437" spans="1:27" ht="18" customHeight="1" x14ac:dyDescent="0.2">
      <c r="A437" s="137" t="str">
        <f t="shared" si="205"/>
        <v/>
      </c>
      <c r="B437" s="138" t="str">
        <f>IF(D437=0,"",IF(D437&lt;&gt;"",Kataloge_Import!B436,""))</f>
        <v/>
      </c>
      <c r="C437" s="138" t="str">
        <f t="shared" si="203"/>
        <v/>
      </c>
      <c r="D437" s="157" t="str">
        <f>IFERROR(VLOOKUP(Kataloge_Import!A436,'Nachweis Miete_MNK'!$A$28:$AB$277,26,FALSE),"")</f>
        <v/>
      </c>
      <c r="E437" s="90"/>
      <c r="F437" s="90"/>
      <c r="G437" s="140"/>
      <c r="H437" s="140"/>
      <c r="I437" s="140"/>
      <c r="J437" s="144"/>
      <c r="K437" s="144"/>
      <c r="L437" s="139"/>
      <c r="M437" s="139"/>
      <c r="N437" s="146"/>
      <c r="O437" s="144" t="str">
        <f>IF(D437=0,"",IFERROR(VLOOKUP(Kataloge_Import!A436,'Nachweis Miete_MNK'!$A$28:$AB$277,7,FALSE),""))</f>
        <v/>
      </c>
      <c r="P437" s="139" t="str">
        <f>IF(D437=0,"",IFERROR(VLOOKUP(Kataloge_Import!A436,'Nachweis Miete_MNK'!$A$28:$AB$277,14,FALSE),""))</f>
        <v/>
      </c>
      <c r="Q437" s="148" t="str">
        <f>IF(D437=0,"",IFERROR(VLOOKUP(Kataloge_Import!A436,'Nachweis Miete_MNK'!$A$28:$AB$277,8,FALSE),""))</f>
        <v/>
      </c>
      <c r="R437" s="139" t="str">
        <f>IF(D437=0,"",IFERROR(VLOOKUP(Kataloge_Import!A436,'Nachweis Miete_MNK'!$A$28:$AB$277,27,FALSE),""))</f>
        <v/>
      </c>
      <c r="S437" s="139" t="str">
        <f>IF(D437=0,"",IFERROR(VLOOKUP(Kataloge_Import!A436,'Nachweis Miete_MNK'!$A$28:$AB$277,18,FALSE),""))</f>
        <v/>
      </c>
      <c r="T437" s="139" t="str">
        <f>IF(D437=0,"",IFERROR(VLOOKUP(Kataloge_Import!A436,'Nachweis Miete_MNK'!$A$28:$AB$277,20,FALSE),""))</f>
        <v/>
      </c>
      <c r="U437" s="157" t="str">
        <f>IF(D437=0,"",IFERROR(VLOOKUP(Kataloge_Import!A436,'Nachweis Miete_MNK'!$A$28:$AB$277,25,FALSE),""))</f>
        <v/>
      </c>
      <c r="V437" s="144" t="str">
        <f>IF(AND($B437&lt;&gt;"",HHJ=Kataloge!S$1),CONCATENATE($U437,"_","Mietneben- bzw. Betriebsausgaben"),"")</f>
        <v/>
      </c>
      <c r="W437" s="144" t="str">
        <f>IF(AND($B437&lt;&gt;"",HHJ=Kataloge!T$1),CONCATENATE($U437,"_","Mietneben- bzw. Betriebsausgaben"),"")</f>
        <v/>
      </c>
      <c r="X437" s="144" t="str">
        <f>IF(AND($B437&lt;&gt;"",HHJ=Kataloge!U$1),CONCATENATE($U437,"_","Mietneben- bzw. Betriebsausgaben"),"")</f>
        <v/>
      </c>
      <c r="Y437" s="144" t="str">
        <f>IF(AND($B437&lt;&gt;"",HHJ=Kataloge!V$1),CONCATENATE($U437,"_","Mietneben- bzw. Betriebsausgaben"),"")</f>
        <v/>
      </c>
      <c r="Z437" s="144" t="str">
        <f>IF(AND($B437&lt;&gt;"",HHJ=Kataloge!W$1),CONCATENATE($U437,"_","Mietneben- bzw. Betriebsausgaben"),"")</f>
        <v/>
      </c>
      <c r="AA437" s="144" t="str">
        <f>IF(AND($B437&lt;&gt;"",HHJ=Kataloge!X$1),CONCATENATE($U437,"_","Mietneben- bzw. Betriebsausgaben"),"")</f>
        <v/>
      </c>
    </row>
    <row r="438" spans="1:27" ht="18" customHeight="1" x14ac:dyDescent="0.2">
      <c r="A438" s="86" t="str">
        <f t="shared" si="205"/>
        <v/>
      </c>
      <c r="B438" s="87" t="str">
        <f>IF(D438=0,"",IF(D438&lt;&gt;"",Kataloge_Import!B437,""))</f>
        <v/>
      </c>
      <c r="C438" s="87" t="str">
        <f t="shared" si="203"/>
        <v/>
      </c>
      <c r="D438" s="156" t="str">
        <f>IFERROR(VLOOKUP(Kataloge_Import!A437,'Nachweis Miete_MNK'!$A$28:$AB$277,23,FALSE),"")</f>
        <v/>
      </c>
      <c r="E438" s="90"/>
      <c r="F438" s="90"/>
      <c r="G438" s="88" t="str">
        <f>IF(D438=0,"",IFERROR(VLOOKUP(Kataloge_Import!A437,'Nachweis Miete_MNK'!$A$28:$AB$277,2,FALSE),""))</f>
        <v/>
      </c>
      <c r="H438" s="88" t="str">
        <f>IF(D438=0,"",IFERROR(VLOOKUP(Kataloge_Import!A437,'Nachweis Miete_MNK'!$A$28:$AB$277,3,FALSE),""))</f>
        <v/>
      </c>
      <c r="I438" s="88" t="str">
        <f>IF(D438=0,"",IFERROR(VLOOKUP(Kataloge_Import!A437,'Nachweis Miete_MNK'!$A$28:$AB$277,4,FALSE),""))</f>
        <v/>
      </c>
      <c r="J438" s="143" t="str">
        <f>IF(D438=0,"",IFERROR(VLOOKUP(Kataloge_Import!A437,'Nachweis Miete_MNK'!$A$28:$AB$277,5,FALSE),""))</f>
        <v/>
      </c>
      <c r="K438" s="143" t="str">
        <f>IF(D438=0,"",IFERROR(VLOOKUP(Kataloge_Import!A437,'Nachweis Miete_MNK'!$A$28:$AB$277,6,FALSE),""))</f>
        <v/>
      </c>
      <c r="L438" s="89" t="str">
        <f>IF(D438=0,"",IFERROR(VLOOKUP(Kataloge_Import!A437,'Nachweis Miete_MNK'!$A$28:$AB$277,9,FALSE),""))</f>
        <v/>
      </c>
      <c r="M438" s="89" t="str">
        <f>IF(D438=0,"",IFERROR(VLOOKUP(Kataloge_Import!A437,'Nachweis Miete_MNK'!$A$28:$AB$277,28,FALSE),""))</f>
        <v/>
      </c>
      <c r="N438" s="145" t="str">
        <f t="shared" ref="N438" si="231">IF(D438=0,"",IF(D438&lt;&gt;"","unbar",""))</f>
        <v/>
      </c>
      <c r="O438" s="143"/>
      <c r="P438" s="89"/>
      <c r="Q438" s="147"/>
      <c r="R438" s="89"/>
      <c r="S438" s="89"/>
      <c r="T438" s="89"/>
      <c r="U438" s="156"/>
      <c r="V438" s="143"/>
      <c r="W438" s="143"/>
      <c r="X438" s="143"/>
      <c r="Y438" s="143"/>
      <c r="Z438" s="143"/>
      <c r="AA438" s="143"/>
    </row>
    <row r="439" spans="1:27" ht="18" customHeight="1" x14ac:dyDescent="0.2">
      <c r="A439" s="137" t="str">
        <f t="shared" si="205"/>
        <v/>
      </c>
      <c r="B439" s="138" t="str">
        <f>IF(D439=0,"",IF(D439&lt;&gt;"",Kataloge_Import!B438,""))</f>
        <v/>
      </c>
      <c r="C439" s="138" t="str">
        <f t="shared" si="203"/>
        <v/>
      </c>
      <c r="D439" s="157" t="str">
        <f>IFERROR(VLOOKUP(Kataloge_Import!A438,'Nachweis Miete_MNK'!$A$28:$AB$277,26,FALSE),"")</f>
        <v/>
      </c>
      <c r="E439" s="90"/>
      <c r="F439" s="90"/>
      <c r="G439" s="140"/>
      <c r="H439" s="140"/>
      <c r="I439" s="140"/>
      <c r="J439" s="144"/>
      <c r="K439" s="144"/>
      <c r="L439" s="139"/>
      <c r="M439" s="139"/>
      <c r="N439" s="146"/>
      <c r="O439" s="144" t="str">
        <f>IF(D439=0,"",IFERROR(VLOOKUP(Kataloge_Import!A438,'Nachweis Miete_MNK'!$A$28:$AB$277,7,FALSE),""))</f>
        <v/>
      </c>
      <c r="P439" s="139" t="str">
        <f>IF(D439=0,"",IFERROR(VLOOKUP(Kataloge_Import!A438,'Nachweis Miete_MNK'!$A$28:$AB$277,14,FALSE),""))</f>
        <v/>
      </c>
      <c r="Q439" s="148" t="str">
        <f>IF(D439=0,"",IFERROR(VLOOKUP(Kataloge_Import!A438,'Nachweis Miete_MNK'!$A$28:$AB$277,8,FALSE),""))</f>
        <v/>
      </c>
      <c r="R439" s="139" t="str">
        <f>IF(D439=0,"",IFERROR(VLOOKUP(Kataloge_Import!A438,'Nachweis Miete_MNK'!$A$28:$AB$277,27,FALSE),""))</f>
        <v/>
      </c>
      <c r="S439" s="139" t="str">
        <f>IF(D439=0,"",IFERROR(VLOOKUP(Kataloge_Import!A438,'Nachweis Miete_MNK'!$A$28:$AB$277,18,FALSE),""))</f>
        <v/>
      </c>
      <c r="T439" s="139" t="str">
        <f>IF(D439=0,"",IFERROR(VLOOKUP(Kataloge_Import!A438,'Nachweis Miete_MNK'!$A$28:$AB$277,20,FALSE),""))</f>
        <v/>
      </c>
      <c r="U439" s="157" t="str">
        <f>IF(D439=0,"",IFERROR(VLOOKUP(Kataloge_Import!A438,'Nachweis Miete_MNK'!$A$28:$AB$277,25,FALSE),""))</f>
        <v/>
      </c>
      <c r="V439" s="144" t="str">
        <f>IF(AND($B439&lt;&gt;"",HHJ=Kataloge!S$1),CONCATENATE($U439,"_","Mietneben- bzw. Betriebsausgaben"),"")</f>
        <v/>
      </c>
      <c r="W439" s="144" t="str">
        <f>IF(AND($B439&lt;&gt;"",HHJ=Kataloge!T$1),CONCATENATE($U439,"_","Mietneben- bzw. Betriebsausgaben"),"")</f>
        <v/>
      </c>
      <c r="X439" s="144" t="str">
        <f>IF(AND($B439&lt;&gt;"",HHJ=Kataloge!U$1),CONCATENATE($U439,"_","Mietneben- bzw. Betriebsausgaben"),"")</f>
        <v/>
      </c>
      <c r="Y439" s="144" t="str">
        <f>IF(AND($B439&lt;&gt;"",HHJ=Kataloge!V$1),CONCATENATE($U439,"_","Mietneben- bzw. Betriebsausgaben"),"")</f>
        <v/>
      </c>
      <c r="Z439" s="144" t="str">
        <f>IF(AND($B439&lt;&gt;"",HHJ=Kataloge!W$1),CONCATENATE($U439,"_","Mietneben- bzw. Betriebsausgaben"),"")</f>
        <v/>
      </c>
      <c r="AA439" s="144" t="str">
        <f>IF(AND($B439&lt;&gt;"",HHJ=Kataloge!X$1),CONCATENATE($U439,"_","Mietneben- bzw. Betriebsausgaben"),"")</f>
        <v/>
      </c>
    </row>
    <row r="440" spans="1:27" ht="18" customHeight="1" x14ac:dyDescent="0.2">
      <c r="A440" s="86" t="str">
        <f t="shared" si="205"/>
        <v/>
      </c>
      <c r="B440" s="87" t="str">
        <f>IF(D440=0,"",IF(D440&lt;&gt;"",Kataloge_Import!B439,""))</f>
        <v/>
      </c>
      <c r="C440" s="87" t="str">
        <f t="shared" si="203"/>
        <v/>
      </c>
      <c r="D440" s="156" t="str">
        <f>IFERROR(VLOOKUP(Kataloge_Import!A439,'Nachweis Miete_MNK'!$A$28:$AB$277,23,FALSE),"")</f>
        <v/>
      </c>
      <c r="E440" s="90"/>
      <c r="F440" s="90"/>
      <c r="G440" s="88" t="str">
        <f>IF(D440=0,"",IFERROR(VLOOKUP(Kataloge_Import!A439,'Nachweis Miete_MNK'!$A$28:$AB$277,2,FALSE),""))</f>
        <v/>
      </c>
      <c r="H440" s="88" t="str">
        <f>IF(D440=0,"",IFERROR(VLOOKUP(Kataloge_Import!A439,'Nachweis Miete_MNK'!$A$28:$AB$277,3,FALSE),""))</f>
        <v/>
      </c>
      <c r="I440" s="88" t="str">
        <f>IF(D440=0,"",IFERROR(VLOOKUP(Kataloge_Import!A439,'Nachweis Miete_MNK'!$A$28:$AB$277,4,FALSE),""))</f>
        <v/>
      </c>
      <c r="J440" s="143" t="str">
        <f>IF(D440=0,"",IFERROR(VLOOKUP(Kataloge_Import!A439,'Nachweis Miete_MNK'!$A$28:$AB$277,5,FALSE),""))</f>
        <v/>
      </c>
      <c r="K440" s="143" t="str">
        <f>IF(D440=0,"",IFERROR(VLOOKUP(Kataloge_Import!A439,'Nachweis Miete_MNK'!$A$28:$AB$277,6,FALSE),""))</f>
        <v/>
      </c>
      <c r="L440" s="89" t="str">
        <f>IF(D440=0,"",IFERROR(VLOOKUP(Kataloge_Import!A439,'Nachweis Miete_MNK'!$A$28:$AB$277,9,FALSE),""))</f>
        <v/>
      </c>
      <c r="M440" s="89" t="str">
        <f>IF(D440=0,"",IFERROR(VLOOKUP(Kataloge_Import!A439,'Nachweis Miete_MNK'!$A$28:$AB$277,28,FALSE),""))</f>
        <v/>
      </c>
      <c r="N440" s="145" t="str">
        <f t="shared" ref="N440" si="232">IF(D440=0,"",IF(D440&lt;&gt;"","unbar",""))</f>
        <v/>
      </c>
      <c r="O440" s="143"/>
      <c r="P440" s="89"/>
      <c r="Q440" s="147"/>
      <c r="R440" s="89"/>
      <c r="S440" s="89"/>
      <c r="T440" s="89"/>
      <c r="U440" s="156"/>
      <c r="V440" s="143"/>
      <c r="W440" s="143"/>
      <c r="X440" s="143"/>
      <c r="Y440" s="143"/>
      <c r="Z440" s="143"/>
      <c r="AA440" s="143"/>
    </row>
    <row r="441" spans="1:27" ht="18" customHeight="1" x14ac:dyDescent="0.2">
      <c r="A441" s="137" t="str">
        <f t="shared" si="205"/>
        <v/>
      </c>
      <c r="B441" s="138" t="str">
        <f>IF(D441=0,"",IF(D441&lt;&gt;"",Kataloge_Import!B440,""))</f>
        <v/>
      </c>
      <c r="C441" s="138" t="str">
        <f t="shared" si="203"/>
        <v/>
      </c>
      <c r="D441" s="157" t="str">
        <f>IFERROR(VLOOKUP(Kataloge_Import!A440,'Nachweis Miete_MNK'!$A$28:$AB$277,26,FALSE),"")</f>
        <v/>
      </c>
      <c r="E441" s="90"/>
      <c r="F441" s="90"/>
      <c r="G441" s="140"/>
      <c r="H441" s="140"/>
      <c r="I441" s="140"/>
      <c r="J441" s="144"/>
      <c r="K441" s="144"/>
      <c r="L441" s="139"/>
      <c r="M441" s="139"/>
      <c r="N441" s="146"/>
      <c r="O441" s="144" t="str">
        <f>IF(D441=0,"",IFERROR(VLOOKUP(Kataloge_Import!A440,'Nachweis Miete_MNK'!$A$28:$AB$277,7,FALSE),""))</f>
        <v/>
      </c>
      <c r="P441" s="139" t="str">
        <f>IF(D441=0,"",IFERROR(VLOOKUP(Kataloge_Import!A440,'Nachweis Miete_MNK'!$A$28:$AB$277,14,FALSE),""))</f>
        <v/>
      </c>
      <c r="Q441" s="148" t="str">
        <f>IF(D441=0,"",IFERROR(VLOOKUP(Kataloge_Import!A440,'Nachweis Miete_MNK'!$A$28:$AB$277,8,FALSE),""))</f>
        <v/>
      </c>
      <c r="R441" s="139" t="str">
        <f>IF(D441=0,"",IFERROR(VLOOKUP(Kataloge_Import!A440,'Nachweis Miete_MNK'!$A$28:$AB$277,27,FALSE),""))</f>
        <v/>
      </c>
      <c r="S441" s="139" t="str">
        <f>IF(D441=0,"",IFERROR(VLOOKUP(Kataloge_Import!A440,'Nachweis Miete_MNK'!$A$28:$AB$277,18,FALSE),""))</f>
        <v/>
      </c>
      <c r="T441" s="139" t="str">
        <f>IF(D441=0,"",IFERROR(VLOOKUP(Kataloge_Import!A440,'Nachweis Miete_MNK'!$A$28:$AB$277,20,FALSE),""))</f>
        <v/>
      </c>
      <c r="U441" s="157" t="str">
        <f>IF(D441=0,"",IFERROR(VLOOKUP(Kataloge_Import!A440,'Nachweis Miete_MNK'!$A$28:$AB$277,25,FALSE),""))</f>
        <v/>
      </c>
      <c r="V441" s="144" t="str">
        <f>IF(AND($B441&lt;&gt;"",HHJ=Kataloge!S$1),CONCATENATE($U441,"_","Mietneben- bzw. Betriebsausgaben"),"")</f>
        <v/>
      </c>
      <c r="W441" s="144" t="str">
        <f>IF(AND($B441&lt;&gt;"",HHJ=Kataloge!T$1),CONCATENATE($U441,"_","Mietneben- bzw. Betriebsausgaben"),"")</f>
        <v/>
      </c>
      <c r="X441" s="144" t="str">
        <f>IF(AND($B441&lt;&gt;"",HHJ=Kataloge!U$1),CONCATENATE($U441,"_","Mietneben- bzw. Betriebsausgaben"),"")</f>
        <v/>
      </c>
      <c r="Y441" s="144" t="str">
        <f>IF(AND($B441&lt;&gt;"",HHJ=Kataloge!V$1),CONCATENATE($U441,"_","Mietneben- bzw. Betriebsausgaben"),"")</f>
        <v/>
      </c>
      <c r="Z441" s="144" t="str">
        <f>IF(AND($B441&lt;&gt;"",HHJ=Kataloge!W$1),CONCATENATE($U441,"_","Mietneben- bzw. Betriebsausgaben"),"")</f>
        <v/>
      </c>
      <c r="AA441" s="144" t="str">
        <f>IF(AND($B441&lt;&gt;"",HHJ=Kataloge!X$1),CONCATENATE($U441,"_","Mietneben- bzw. Betriebsausgaben"),"")</f>
        <v/>
      </c>
    </row>
    <row r="442" spans="1:27" ht="18" customHeight="1" x14ac:dyDescent="0.2">
      <c r="A442" s="86" t="str">
        <f t="shared" si="205"/>
        <v/>
      </c>
      <c r="B442" s="87" t="str">
        <f>IF(D442=0,"",IF(D442&lt;&gt;"",Kataloge_Import!B441,""))</f>
        <v/>
      </c>
      <c r="C442" s="87" t="str">
        <f t="shared" si="203"/>
        <v/>
      </c>
      <c r="D442" s="156" t="str">
        <f>IFERROR(VLOOKUP(Kataloge_Import!A441,'Nachweis Miete_MNK'!$A$28:$AB$277,23,FALSE),"")</f>
        <v/>
      </c>
      <c r="E442" s="90"/>
      <c r="F442" s="90"/>
      <c r="G442" s="88" t="str">
        <f>IF(D442=0,"",IFERROR(VLOOKUP(Kataloge_Import!A441,'Nachweis Miete_MNK'!$A$28:$AB$277,2,FALSE),""))</f>
        <v/>
      </c>
      <c r="H442" s="88" t="str">
        <f>IF(D442=0,"",IFERROR(VLOOKUP(Kataloge_Import!A441,'Nachweis Miete_MNK'!$A$28:$AB$277,3,FALSE),""))</f>
        <v/>
      </c>
      <c r="I442" s="88" t="str">
        <f>IF(D442=0,"",IFERROR(VLOOKUP(Kataloge_Import!A441,'Nachweis Miete_MNK'!$A$28:$AB$277,4,FALSE),""))</f>
        <v/>
      </c>
      <c r="J442" s="143" t="str">
        <f>IF(D442=0,"",IFERROR(VLOOKUP(Kataloge_Import!A441,'Nachweis Miete_MNK'!$A$28:$AB$277,5,FALSE),""))</f>
        <v/>
      </c>
      <c r="K442" s="143" t="str">
        <f>IF(D442=0,"",IFERROR(VLOOKUP(Kataloge_Import!A441,'Nachweis Miete_MNK'!$A$28:$AB$277,6,FALSE),""))</f>
        <v/>
      </c>
      <c r="L442" s="89" t="str">
        <f>IF(D442=0,"",IFERROR(VLOOKUP(Kataloge_Import!A441,'Nachweis Miete_MNK'!$A$28:$AB$277,9,FALSE),""))</f>
        <v/>
      </c>
      <c r="M442" s="89" t="str">
        <f>IF(D442=0,"",IFERROR(VLOOKUP(Kataloge_Import!A441,'Nachweis Miete_MNK'!$A$28:$AB$277,28,FALSE),""))</f>
        <v/>
      </c>
      <c r="N442" s="145" t="str">
        <f t="shared" ref="N442" si="233">IF(D442=0,"",IF(D442&lt;&gt;"","unbar",""))</f>
        <v/>
      </c>
      <c r="O442" s="143"/>
      <c r="P442" s="89"/>
      <c r="Q442" s="147"/>
      <c r="R442" s="89"/>
      <c r="S442" s="89"/>
      <c r="T442" s="89"/>
      <c r="U442" s="156"/>
      <c r="V442" s="143"/>
      <c r="W442" s="143"/>
      <c r="X442" s="143"/>
      <c r="Y442" s="143"/>
      <c r="Z442" s="143"/>
      <c r="AA442" s="143"/>
    </row>
    <row r="443" spans="1:27" ht="18" customHeight="1" x14ac:dyDescent="0.2">
      <c r="A443" s="137" t="str">
        <f t="shared" si="205"/>
        <v/>
      </c>
      <c r="B443" s="138" t="str">
        <f>IF(D443=0,"",IF(D443&lt;&gt;"",Kataloge_Import!B442,""))</f>
        <v/>
      </c>
      <c r="C443" s="138" t="str">
        <f t="shared" si="203"/>
        <v/>
      </c>
      <c r="D443" s="157" t="str">
        <f>IFERROR(VLOOKUP(Kataloge_Import!A442,'Nachweis Miete_MNK'!$A$28:$AB$277,26,FALSE),"")</f>
        <v/>
      </c>
      <c r="E443" s="90"/>
      <c r="F443" s="90"/>
      <c r="G443" s="140"/>
      <c r="H443" s="140"/>
      <c r="I443" s="140"/>
      <c r="J443" s="144"/>
      <c r="K443" s="144"/>
      <c r="L443" s="139"/>
      <c r="M443" s="139"/>
      <c r="N443" s="146"/>
      <c r="O443" s="144" t="str">
        <f>IF(D443=0,"",IFERROR(VLOOKUP(Kataloge_Import!A442,'Nachweis Miete_MNK'!$A$28:$AB$277,7,FALSE),""))</f>
        <v/>
      </c>
      <c r="P443" s="139" t="str">
        <f>IF(D443=0,"",IFERROR(VLOOKUP(Kataloge_Import!A442,'Nachweis Miete_MNK'!$A$28:$AB$277,14,FALSE),""))</f>
        <v/>
      </c>
      <c r="Q443" s="148" t="str">
        <f>IF(D443=0,"",IFERROR(VLOOKUP(Kataloge_Import!A442,'Nachweis Miete_MNK'!$A$28:$AB$277,8,FALSE),""))</f>
        <v/>
      </c>
      <c r="R443" s="139" t="str">
        <f>IF(D443=0,"",IFERROR(VLOOKUP(Kataloge_Import!A442,'Nachweis Miete_MNK'!$A$28:$AB$277,27,FALSE),""))</f>
        <v/>
      </c>
      <c r="S443" s="139" t="str">
        <f>IF(D443=0,"",IFERROR(VLOOKUP(Kataloge_Import!A442,'Nachweis Miete_MNK'!$A$28:$AB$277,18,FALSE),""))</f>
        <v/>
      </c>
      <c r="T443" s="139" t="str">
        <f>IF(D443=0,"",IFERROR(VLOOKUP(Kataloge_Import!A442,'Nachweis Miete_MNK'!$A$28:$AB$277,20,FALSE),""))</f>
        <v/>
      </c>
      <c r="U443" s="157" t="str">
        <f>IF(D443=0,"",IFERROR(VLOOKUP(Kataloge_Import!A442,'Nachweis Miete_MNK'!$A$28:$AB$277,25,FALSE),""))</f>
        <v/>
      </c>
      <c r="V443" s="144" t="str">
        <f>IF(AND($B443&lt;&gt;"",HHJ=Kataloge!S$1),CONCATENATE($U443,"_","Mietneben- bzw. Betriebsausgaben"),"")</f>
        <v/>
      </c>
      <c r="W443" s="144" t="str">
        <f>IF(AND($B443&lt;&gt;"",HHJ=Kataloge!T$1),CONCATENATE($U443,"_","Mietneben- bzw. Betriebsausgaben"),"")</f>
        <v/>
      </c>
      <c r="X443" s="144" t="str">
        <f>IF(AND($B443&lt;&gt;"",HHJ=Kataloge!U$1),CONCATENATE($U443,"_","Mietneben- bzw. Betriebsausgaben"),"")</f>
        <v/>
      </c>
      <c r="Y443" s="144" t="str">
        <f>IF(AND($B443&lt;&gt;"",HHJ=Kataloge!V$1),CONCATENATE($U443,"_","Mietneben- bzw. Betriebsausgaben"),"")</f>
        <v/>
      </c>
      <c r="Z443" s="144" t="str">
        <f>IF(AND($B443&lt;&gt;"",HHJ=Kataloge!W$1),CONCATENATE($U443,"_","Mietneben- bzw. Betriebsausgaben"),"")</f>
        <v/>
      </c>
      <c r="AA443" s="144" t="str">
        <f>IF(AND($B443&lt;&gt;"",HHJ=Kataloge!X$1),CONCATENATE($U443,"_","Mietneben- bzw. Betriebsausgaben"),"")</f>
        <v/>
      </c>
    </row>
    <row r="444" spans="1:27" ht="18" customHeight="1" x14ac:dyDescent="0.2">
      <c r="A444" s="86" t="str">
        <f t="shared" si="205"/>
        <v/>
      </c>
      <c r="B444" s="87" t="str">
        <f>IF(D444=0,"",IF(D444&lt;&gt;"",Kataloge_Import!B443,""))</f>
        <v/>
      </c>
      <c r="C444" s="87" t="str">
        <f t="shared" si="203"/>
        <v/>
      </c>
      <c r="D444" s="156" t="str">
        <f>IFERROR(VLOOKUP(Kataloge_Import!A443,'Nachweis Miete_MNK'!$A$28:$AB$277,23,FALSE),"")</f>
        <v/>
      </c>
      <c r="E444" s="90"/>
      <c r="F444" s="90"/>
      <c r="G444" s="88" t="str">
        <f>IF(D444=0,"",IFERROR(VLOOKUP(Kataloge_Import!A443,'Nachweis Miete_MNK'!$A$28:$AB$277,2,FALSE),""))</f>
        <v/>
      </c>
      <c r="H444" s="88" t="str">
        <f>IF(D444=0,"",IFERROR(VLOOKUP(Kataloge_Import!A443,'Nachweis Miete_MNK'!$A$28:$AB$277,3,FALSE),""))</f>
        <v/>
      </c>
      <c r="I444" s="88" t="str">
        <f>IF(D444=0,"",IFERROR(VLOOKUP(Kataloge_Import!A443,'Nachweis Miete_MNK'!$A$28:$AB$277,4,FALSE),""))</f>
        <v/>
      </c>
      <c r="J444" s="143" t="str">
        <f>IF(D444=0,"",IFERROR(VLOOKUP(Kataloge_Import!A443,'Nachweis Miete_MNK'!$A$28:$AB$277,5,FALSE),""))</f>
        <v/>
      </c>
      <c r="K444" s="143" t="str">
        <f>IF(D444=0,"",IFERROR(VLOOKUP(Kataloge_Import!A443,'Nachweis Miete_MNK'!$A$28:$AB$277,6,FALSE),""))</f>
        <v/>
      </c>
      <c r="L444" s="89" t="str">
        <f>IF(D444=0,"",IFERROR(VLOOKUP(Kataloge_Import!A443,'Nachweis Miete_MNK'!$A$28:$AB$277,9,FALSE),""))</f>
        <v/>
      </c>
      <c r="M444" s="89" t="str">
        <f>IF(D444=0,"",IFERROR(VLOOKUP(Kataloge_Import!A443,'Nachweis Miete_MNK'!$A$28:$AB$277,28,FALSE),""))</f>
        <v/>
      </c>
      <c r="N444" s="145" t="str">
        <f t="shared" ref="N444" si="234">IF(D444=0,"",IF(D444&lt;&gt;"","unbar",""))</f>
        <v/>
      </c>
      <c r="O444" s="143"/>
      <c r="P444" s="89"/>
      <c r="Q444" s="147"/>
      <c r="R444" s="89"/>
      <c r="S444" s="89"/>
      <c r="T444" s="89"/>
      <c r="U444" s="156"/>
      <c r="V444" s="143"/>
      <c r="W444" s="143"/>
      <c r="X444" s="143"/>
      <c r="Y444" s="143"/>
      <c r="Z444" s="143"/>
      <c r="AA444" s="143"/>
    </row>
    <row r="445" spans="1:27" ht="18" customHeight="1" x14ac:dyDescent="0.2">
      <c r="A445" s="137" t="str">
        <f t="shared" si="205"/>
        <v/>
      </c>
      <c r="B445" s="138" t="str">
        <f>IF(D445=0,"",IF(D445&lt;&gt;"",Kataloge_Import!B444,""))</f>
        <v/>
      </c>
      <c r="C445" s="138" t="str">
        <f t="shared" si="203"/>
        <v/>
      </c>
      <c r="D445" s="157" t="str">
        <f>IFERROR(VLOOKUP(Kataloge_Import!A444,'Nachweis Miete_MNK'!$A$28:$AB$277,26,FALSE),"")</f>
        <v/>
      </c>
      <c r="E445" s="90"/>
      <c r="F445" s="90"/>
      <c r="G445" s="140"/>
      <c r="H445" s="140"/>
      <c r="I445" s="140"/>
      <c r="J445" s="144"/>
      <c r="K445" s="144"/>
      <c r="L445" s="139"/>
      <c r="M445" s="139"/>
      <c r="N445" s="146"/>
      <c r="O445" s="144" t="str">
        <f>IF(D445=0,"",IFERROR(VLOOKUP(Kataloge_Import!A444,'Nachweis Miete_MNK'!$A$28:$AB$277,7,FALSE),""))</f>
        <v/>
      </c>
      <c r="P445" s="139" t="str">
        <f>IF(D445=0,"",IFERROR(VLOOKUP(Kataloge_Import!A444,'Nachweis Miete_MNK'!$A$28:$AB$277,14,FALSE),""))</f>
        <v/>
      </c>
      <c r="Q445" s="148" t="str">
        <f>IF(D445=0,"",IFERROR(VLOOKUP(Kataloge_Import!A444,'Nachweis Miete_MNK'!$A$28:$AB$277,8,FALSE),""))</f>
        <v/>
      </c>
      <c r="R445" s="139" t="str">
        <f>IF(D445=0,"",IFERROR(VLOOKUP(Kataloge_Import!A444,'Nachweis Miete_MNK'!$A$28:$AB$277,27,FALSE),""))</f>
        <v/>
      </c>
      <c r="S445" s="139" t="str">
        <f>IF(D445=0,"",IFERROR(VLOOKUP(Kataloge_Import!A444,'Nachweis Miete_MNK'!$A$28:$AB$277,18,FALSE),""))</f>
        <v/>
      </c>
      <c r="T445" s="139" t="str">
        <f>IF(D445=0,"",IFERROR(VLOOKUP(Kataloge_Import!A444,'Nachweis Miete_MNK'!$A$28:$AB$277,20,FALSE),""))</f>
        <v/>
      </c>
      <c r="U445" s="157" t="str">
        <f>IF(D445=0,"",IFERROR(VLOOKUP(Kataloge_Import!A444,'Nachweis Miete_MNK'!$A$28:$AB$277,25,FALSE),""))</f>
        <v/>
      </c>
      <c r="V445" s="144" t="str">
        <f>IF(AND($B445&lt;&gt;"",HHJ=Kataloge!S$1),CONCATENATE($U445,"_","Mietneben- bzw. Betriebsausgaben"),"")</f>
        <v/>
      </c>
      <c r="W445" s="144" t="str">
        <f>IF(AND($B445&lt;&gt;"",HHJ=Kataloge!T$1),CONCATENATE($U445,"_","Mietneben- bzw. Betriebsausgaben"),"")</f>
        <v/>
      </c>
      <c r="X445" s="144" t="str">
        <f>IF(AND($B445&lt;&gt;"",HHJ=Kataloge!U$1),CONCATENATE($U445,"_","Mietneben- bzw. Betriebsausgaben"),"")</f>
        <v/>
      </c>
      <c r="Y445" s="144" t="str">
        <f>IF(AND($B445&lt;&gt;"",HHJ=Kataloge!V$1),CONCATENATE($U445,"_","Mietneben- bzw. Betriebsausgaben"),"")</f>
        <v/>
      </c>
      <c r="Z445" s="144" t="str">
        <f>IF(AND($B445&lt;&gt;"",HHJ=Kataloge!W$1),CONCATENATE($U445,"_","Mietneben- bzw. Betriebsausgaben"),"")</f>
        <v/>
      </c>
      <c r="AA445" s="144" t="str">
        <f>IF(AND($B445&lt;&gt;"",HHJ=Kataloge!X$1),CONCATENATE($U445,"_","Mietneben- bzw. Betriebsausgaben"),"")</f>
        <v/>
      </c>
    </row>
    <row r="446" spans="1:27" ht="18" customHeight="1" x14ac:dyDescent="0.2">
      <c r="A446" s="86" t="str">
        <f t="shared" si="205"/>
        <v/>
      </c>
      <c r="B446" s="87" t="str">
        <f>IF(D446=0,"",IF(D446&lt;&gt;"",Kataloge_Import!B445,""))</f>
        <v/>
      </c>
      <c r="C446" s="87" t="str">
        <f t="shared" si="203"/>
        <v/>
      </c>
      <c r="D446" s="156" t="str">
        <f>IFERROR(VLOOKUP(Kataloge_Import!A445,'Nachweis Miete_MNK'!$A$28:$AB$277,23,FALSE),"")</f>
        <v/>
      </c>
      <c r="E446" s="90"/>
      <c r="F446" s="90"/>
      <c r="G446" s="88" t="str">
        <f>IF(D446=0,"",IFERROR(VLOOKUP(Kataloge_Import!A445,'Nachweis Miete_MNK'!$A$28:$AB$277,2,FALSE),""))</f>
        <v/>
      </c>
      <c r="H446" s="88" t="str">
        <f>IF(D446=0,"",IFERROR(VLOOKUP(Kataloge_Import!A445,'Nachweis Miete_MNK'!$A$28:$AB$277,3,FALSE),""))</f>
        <v/>
      </c>
      <c r="I446" s="88" t="str">
        <f>IF(D446=0,"",IFERROR(VLOOKUP(Kataloge_Import!A445,'Nachweis Miete_MNK'!$A$28:$AB$277,4,FALSE),""))</f>
        <v/>
      </c>
      <c r="J446" s="143" t="str">
        <f>IF(D446=0,"",IFERROR(VLOOKUP(Kataloge_Import!A445,'Nachweis Miete_MNK'!$A$28:$AB$277,5,FALSE),""))</f>
        <v/>
      </c>
      <c r="K446" s="143" t="str">
        <f>IF(D446=0,"",IFERROR(VLOOKUP(Kataloge_Import!A445,'Nachweis Miete_MNK'!$A$28:$AB$277,6,FALSE),""))</f>
        <v/>
      </c>
      <c r="L446" s="89" t="str">
        <f>IF(D446=0,"",IFERROR(VLOOKUP(Kataloge_Import!A445,'Nachweis Miete_MNK'!$A$28:$AB$277,9,FALSE),""))</f>
        <v/>
      </c>
      <c r="M446" s="89" t="str">
        <f>IF(D446=0,"",IFERROR(VLOOKUP(Kataloge_Import!A445,'Nachweis Miete_MNK'!$A$28:$AB$277,28,FALSE),""))</f>
        <v/>
      </c>
      <c r="N446" s="145" t="str">
        <f t="shared" ref="N446" si="235">IF(D446=0,"",IF(D446&lt;&gt;"","unbar",""))</f>
        <v/>
      </c>
      <c r="O446" s="143"/>
      <c r="P446" s="89"/>
      <c r="Q446" s="147"/>
      <c r="R446" s="89"/>
      <c r="S446" s="89"/>
      <c r="T446" s="89"/>
      <c r="U446" s="156"/>
      <c r="V446" s="143"/>
      <c r="W446" s="143"/>
      <c r="X446" s="143"/>
      <c r="Y446" s="143"/>
      <c r="Z446" s="143"/>
      <c r="AA446" s="143"/>
    </row>
    <row r="447" spans="1:27" ht="18" customHeight="1" x14ac:dyDescent="0.2">
      <c r="A447" s="137" t="str">
        <f t="shared" si="205"/>
        <v/>
      </c>
      <c r="B447" s="138" t="str">
        <f>IF(D447=0,"",IF(D447&lt;&gt;"",Kataloge_Import!B446,""))</f>
        <v/>
      </c>
      <c r="C447" s="138" t="str">
        <f t="shared" si="203"/>
        <v/>
      </c>
      <c r="D447" s="157" t="str">
        <f>IFERROR(VLOOKUP(Kataloge_Import!A446,'Nachweis Miete_MNK'!$A$28:$AB$277,26,FALSE),"")</f>
        <v/>
      </c>
      <c r="E447" s="90"/>
      <c r="F447" s="90"/>
      <c r="G447" s="140"/>
      <c r="H447" s="140"/>
      <c r="I447" s="140"/>
      <c r="J447" s="144"/>
      <c r="K447" s="144"/>
      <c r="L447" s="139"/>
      <c r="M447" s="139"/>
      <c r="N447" s="146"/>
      <c r="O447" s="144" t="str">
        <f>IF(D447=0,"",IFERROR(VLOOKUP(Kataloge_Import!A446,'Nachweis Miete_MNK'!$A$28:$AB$277,7,FALSE),""))</f>
        <v/>
      </c>
      <c r="P447" s="139" t="str">
        <f>IF(D447=0,"",IFERROR(VLOOKUP(Kataloge_Import!A446,'Nachweis Miete_MNK'!$A$28:$AB$277,14,FALSE),""))</f>
        <v/>
      </c>
      <c r="Q447" s="148" t="str">
        <f>IF(D447=0,"",IFERROR(VLOOKUP(Kataloge_Import!A446,'Nachweis Miete_MNK'!$A$28:$AB$277,8,FALSE),""))</f>
        <v/>
      </c>
      <c r="R447" s="139" t="str">
        <f>IF(D447=0,"",IFERROR(VLOOKUP(Kataloge_Import!A446,'Nachweis Miete_MNK'!$A$28:$AB$277,27,FALSE),""))</f>
        <v/>
      </c>
      <c r="S447" s="139" t="str">
        <f>IF(D447=0,"",IFERROR(VLOOKUP(Kataloge_Import!A446,'Nachweis Miete_MNK'!$A$28:$AB$277,18,FALSE),""))</f>
        <v/>
      </c>
      <c r="T447" s="139" t="str">
        <f>IF(D447=0,"",IFERROR(VLOOKUP(Kataloge_Import!A446,'Nachweis Miete_MNK'!$A$28:$AB$277,20,FALSE),""))</f>
        <v/>
      </c>
      <c r="U447" s="157" t="str">
        <f>IF(D447=0,"",IFERROR(VLOOKUP(Kataloge_Import!A446,'Nachweis Miete_MNK'!$A$28:$AB$277,25,FALSE),""))</f>
        <v/>
      </c>
      <c r="V447" s="144" t="str">
        <f>IF(AND($B447&lt;&gt;"",HHJ=Kataloge!S$1),CONCATENATE($U447,"_","Mietneben- bzw. Betriebsausgaben"),"")</f>
        <v/>
      </c>
      <c r="W447" s="144" t="str">
        <f>IF(AND($B447&lt;&gt;"",HHJ=Kataloge!T$1),CONCATENATE($U447,"_","Mietneben- bzw. Betriebsausgaben"),"")</f>
        <v/>
      </c>
      <c r="X447" s="144" t="str">
        <f>IF(AND($B447&lt;&gt;"",HHJ=Kataloge!U$1),CONCATENATE($U447,"_","Mietneben- bzw. Betriebsausgaben"),"")</f>
        <v/>
      </c>
      <c r="Y447" s="144" t="str">
        <f>IF(AND($B447&lt;&gt;"",HHJ=Kataloge!V$1),CONCATENATE($U447,"_","Mietneben- bzw. Betriebsausgaben"),"")</f>
        <v/>
      </c>
      <c r="Z447" s="144" t="str">
        <f>IF(AND($B447&lt;&gt;"",HHJ=Kataloge!W$1),CONCATENATE($U447,"_","Mietneben- bzw. Betriebsausgaben"),"")</f>
        <v/>
      </c>
      <c r="AA447" s="144" t="str">
        <f>IF(AND($B447&lt;&gt;"",HHJ=Kataloge!X$1),CONCATENATE($U447,"_","Mietneben- bzw. Betriebsausgaben"),"")</f>
        <v/>
      </c>
    </row>
    <row r="448" spans="1:27" ht="18" customHeight="1" x14ac:dyDescent="0.2">
      <c r="A448" s="86" t="str">
        <f t="shared" si="205"/>
        <v/>
      </c>
      <c r="B448" s="87" t="str">
        <f>IF(D448=0,"",IF(D448&lt;&gt;"",Kataloge_Import!B447,""))</f>
        <v/>
      </c>
      <c r="C448" s="87" t="str">
        <f t="shared" si="203"/>
        <v/>
      </c>
      <c r="D448" s="156" t="str">
        <f>IFERROR(VLOOKUP(Kataloge_Import!A447,'Nachweis Miete_MNK'!$A$28:$AB$277,23,FALSE),"")</f>
        <v/>
      </c>
      <c r="E448" s="90"/>
      <c r="F448" s="90"/>
      <c r="G448" s="88" t="str">
        <f>IF(D448=0,"",IFERROR(VLOOKUP(Kataloge_Import!A447,'Nachweis Miete_MNK'!$A$28:$AB$277,2,FALSE),""))</f>
        <v/>
      </c>
      <c r="H448" s="88" t="str">
        <f>IF(D448=0,"",IFERROR(VLOOKUP(Kataloge_Import!A447,'Nachweis Miete_MNK'!$A$28:$AB$277,3,FALSE),""))</f>
        <v/>
      </c>
      <c r="I448" s="88" t="str">
        <f>IF(D448=0,"",IFERROR(VLOOKUP(Kataloge_Import!A447,'Nachweis Miete_MNK'!$A$28:$AB$277,4,FALSE),""))</f>
        <v/>
      </c>
      <c r="J448" s="143" t="str">
        <f>IF(D448=0,"",IFERROR(VLOOKUP(Kataloge_Import!A447,'Nachweis Miete_MNK'!$A$28:$AB$277,5,FALSE),""))</f>
        <v/>
      </c>
      <c r="K448" s="143" t="str">
        <f>IF(D448=0,"",IFERROR(VLOOKUP(Kataloge_Import!A447,'Nachweis Miete_MNK'!$A$28:$AB$277,6,FALSE),""))</f>
        <v/>
      </c>
      <c r="L448" s="89" t="str">
        <f>IF(D448=0,"",IFERROR(VLOOKUP(Kataloge_Import!A447,'Nachweis Miete_MNK'!$A$28:$AB$277,9,FALSE),""))</f>
        <v/>
      </c>
      <c r="M448" s="89" t="str">
        <f>IF(D448=0,"",IFERROR(VLOOKUP(Kataloge_Import!A447,'Nachweis Miete_MNK'!$A$28:$AB$277,28,FALSE),""))</f>
        <v/>
      </c>
      <c r="N448" s="145" t="str">
        <f t="shared" ref="N448" si="236">IF(D448=0,"",IF(D448&lt;&gt;"","unbar",""))</f>
        <v/>
      </c>
      <c r="O448" s="143"/>
      <c r="P448" s="89"/>
      <c r="Q448" s="147"/>
      <c r="R448" s="89"/>
      <c r="S448" s="89"/>
      <c r="T448" s="89"/>
      <c r="U448" s="156"/>
      <c r="V448" s="143"/>
      <c r="W448" s="143"/>
      <c r="X448" s="143"/>
      <c r="Y448" s="143"/>
      <c r="Z448" s="143"/>
      <c r="AA448" s="143"/>
    </row>
    <row r="449" spans="1:27" ht="18" customHeight="1" x14ac:dyDescent="0.2">
      <c r="A449" s="137" t="str">
        <f t="shared" si="205"/>
        <v/>
      </c>
      <c r="B449" s="138" t="str">
        <f>IF(D449=0,"",IF(D449&lt;&gt;"",Kataloge_Import!B448,""))</f>
        <v/>
      </c>
      <c r="C449" s="138" t="str">
        <f t="shared" si="203"/>
        <v/>
      </c>
      <c r="D449" s="157" t="str">
        <f>IFERROR(VLOOKUP(Kataloge_Import!A448,'Nachweis Miete_MNK'!$A$28:$AB$277,26,FALSE),"")</f>
        <v/>
      </c>
      <c r="E449" s="90"/>
      <c r="F449" s="90"/>
      <c r="G449" s="140"/>
      <c r="H449" s="140"/>
      <c r="I449" s="140"/>
      <c r="J449" s="144"/>
      <c r="K449" s="144"/>
      <c r="L449" s="139"/>
      <c r="M449" s="139"/>
      <c r="N449" s="146"/>
      <c r="O449" s="144" t="str">
        <f>IF(D449=0,"",IFERROR(VLOOKUP(Kataloge_Import!A448,'Nachweis Miete_MNK'!$A$28:$AB$277,7,FALSE),""))</f>
        <v/>
      </c>
      <c r="P449" s="139" t="str">
        <f>IF(D449=0,"",IFERROR(VLOOKUP(Kataloge_Import!A448,'Nachweis Miete_MNK'!$A$28:$AB$277,14,FALSE),""))</f>
        <v/>
      </c>
      <c r="Q449" s="148" t="str">
        <f>IF(D449=0,"",IFERROR(VLOOKUP(Kataloge_Import!A448,'Nachweis Miete_MNK'!$A$28:$AB$277,8,FALSE),""))</f>
        <v/>
      </c>
      <c r="R449" s="139" t="str">
        <f>IF(D449=0,"",IFERROR(VLOOKUP(Kataloge_Import!A448,'Nachweis Miete_MNK'!$A$28:$AB$277,27,FALSE),""))</f>
        <v/>
      </c>
      <c r="S449" s="139" t="str">
        <f>IF(D449=0,"",IFERROR(VLOOKUP(Kataloge_Import!A448,'Nachweis Miete_MNK'!$A$28:$AB$277,18,FALSE),""))</f>
        <v/>
      </c>
      <c r="T449" s="139" t="str">
        <f>IF(D449=0,"",IFERROR(VLOOKUP(Kataloge_Import!A448,'Nachweis Miete_MNK'!$A$28:$AB$277,20,FALSE),""))</f>
        <v/>
      </c>
      <c r="U449" s="157" t="str">
        <f>IF(D449=0,"",IFERROR(VLOOKUP(Kataloge_Import!A448,'Nachweis Miete_MNK'!$A$28:$AB$277,25,FALSE),""))</f>
        <v/>
      </c>
      <c r="V449" s="144" t="str">
        <f>IF(AND($B449&lt;&gt;"",HHJ=Kataloge!S$1),CONCATENATE($U449,"_","Mietneben- bzw. Betriebsausgaben"),"")</f>
        <v/>
      </c>
      <c r="W449" s="144" t="str">
        <f>IF(AND($B449&lt;&gt;"",HHJ=Kataloge!T$1),CONCATENATE($U449,"_","Mietneben- bzw. Betriebsausgaben"),"")</f>
        <v/>
      </c>
      <c r="X449" s="144" t="str">
        <f>IF(AND($B449&lt;&gt;"",HHJ=Kataloge!U$1),CONCATENATE($U449,"_","Mietneben- bzw. Betriebsausgaben"),"")</f>
        <v/>
      </c>
      <c r="Y449" s="144" t="str">
        <f>IF(AND($B449&lt;&gt;"",HHJ=Kataloge!V$1),CONCATENATE($U449,"_","Mietneben- bzw. Betriebsausgaben"),"")</f>
        <v/>
      </c>
      <c r="Z449" s="144" t="str">
        <f>IF(AND($B449&lt;&gt;"",HHJ=Kataloge!W$1),CONCATENATE($U449,"_","Mietneben- bzw. Betriebsausgaben"),"")</f>
        <v/>
      </c>
      <c r="AA449" s="144" t="str">
        <f>IF(AND($B449&lt;&gt;"",HHJ=Kataloge!X$1),CONCATENATE($U449,"_","Mietneben- bzw. Betriebsausgaben"),"")</f>
        <v/>
      </c>
    </row>
    <row r="450" spans="1:27" ht="18" customHeight="1" x14ac:dyDescent="0.2">
      <c r="A450" s="86" t="str">
        <f t="shared" si="205"/>
        <v/>
      </c>
      <c r="B450" s="87" t="str">
        <f>IF(D450=0,"",IF(D450&lt;&gt;"",Kataloge_Import!B449,""))</f>
        <v/>
      </c>
      <c r="C450" s="87" t="str">
        <f t="shared" ref="C450:C501" si="237">IF(A450="","",IF(D450&lt;&gt;"",HHJ,""))</f>
        <v/>
      </c>
      <c r="D450" s="156" t="str">
        <f>IFERROR(VLOOKUP(Kataloge_Import!A449,'Nachweis Miete_MNK'!$A$28:$AB$277,23,FALSE),"")</f>
        <v/>
      </c>
      <c r="E450" s="90"/>
      <c r="F450" s="90"/>
      <c r="G450" s="88" t="str">
        <f>IF(D450=0,"",IFERROR(VLOOKUP(Kataloge_Import!A449,'Nachweis Miete_MNK'!$A$28:$AB$277,2,FALSE),""))</f>
        <v/>
      </c>
      <c r="H450" s="88" t="str">
        <f>IF(D450=0,"",IFERROR(VLOOKUP(Kataloge_Import!A449,'Nachweis Miete_MNK'!$A$28:$AB$277,3,FALSE),""))</f>
        <v/>
      </c>
      <c r="I450" s="88" t="str">
        <f>IF(D450=0,"",IFERROR(VLOOKUP(Kataloge_Import!A449,'Nachweis Miete_MNK'!$A$28:$AB$277,4,FALSE),""))</f>
        <v/>
      </c>
      <c r="J450" s="143" t="str">
        <f>IF(D450=0,"",IFERROR(VLOOKUP(Kataloge_Import!A449,'Nachweis Miete_MNK'!$A$28:$AB$277,5,FALSE),""))</f>
        <v/>
      </c>
      <c r="K450" s="143" t="str">
        <f>IF(D450=0,"",IFERROR(VLOOKUP(Kataloge_Import!A449,'Nachweis Miete_MNK'!$A$28:$AB$277,6,FALSE),""))</f>
        <v/>
      </c>
      <c r="L450" s="89" t="str">
        <f>IF(D450=0,"",IFERROR(VLOOKUP(Kataloge_Import!A449,'Nachweis Miete_MNK'!$A$28:$AB$277,9,FALSE),""))</f>
        <v/>
      </c>
      <c r="M450" s="89" t="str">
        <f>IF(D450=0,"",IFERROR(VLOOKUP(Kataloge_Import!A449,'Nachweis Miete_MNK'!$A$28:$AB$277,28,FALSE),""))</f>
        <v/>
      </c>
      <c r="N450" s="145" t="str">
        <f t="shared" ref="N450" si="238">IF(D450=0,"",IF(D450&lt;&gt;"","unbar",""))</f>
        <v/>
      </c>
      <c r="O450" s="143"/>
      <c r="P450" s="89"/>
      <c r="Q450" s="147"/>
      <c r="R450" s="89"/>
      <c r="S450" s="89"/>
      <c r="T450" s="89"/>
      <c r="U450" s="156"/>
      <c r="V450" s="143"/>
      <c r="W450" s="143"/>
      <c r="X450" s="143"/>
      <c r="Y450" s="143"/>
      <c r="Z450" s="143"/>
      <c r="AA450" s="143"/>
    </row>
    <row r="451" spans="1:27" ht="18" customHeight="1" x14ac:dyDescent="0.2">
      <c r="A451" s="137" t="str">
        <f t="shared" si="205"/>
        <v/>
      </c>
      <c r="B451" s="138" t="str">
        <f>IF(D451=0,"",IF(D451&lt;&gt;"",Kataloge_Import!B450,""))</f>
        <v/>
      </c>
      <c r="C451" s="138" t="str">
        <f t="shared" si="237"/>
        <v/>
      </c>
      <c r="D451" s="157" t="str">
        <f>IFERROR(VLOOKUP(Kataloge_Import!A450,'Nachweis Miete_MNK'!$A$28:$AB$277,26,FALSE),"")</f>
        <v/>
      </c>
      <c r="E451" s="90"/>
      <c r="F451" s="90"/>
      <c r="G451" s="140"/>
      <c r="H451" s="140"/>
      <c r="I451" s="140"/>
      <c r="J451" s="144"/>
      <c r="K451" s="144"/>
      <c r="L451" s="139"/>
      <c r="M451" s="139"/>
      <c r="N451" s="146"/>
      <c r="O451" s="144" t="str">
        <f>IF(D451=0,"",IFERROR(VLOOKUP(Kataloge_Import!A450,'Nachweis Miete_MNK'!$A$28:$AB$277,7,FALSE),""))</f>
        <v/>
      </c>
      <c r="P451" s="139" t="str">
        <f>IF(D451=0,"",IFERROR(VLOOKUP(Kataloge_Import!A450,'Nachweis Miete_MNK'!$A$28:$AB$277,14,FALSE),""))</f>
        <v/>
      </c>
      <c r="Q451" s="148" t="str">
        <f>IF(D451=0,"",IFERROR(VLOOKUP(Kataloge_Import!A450,'Nachweis Miete_MNK'!$A$28:$AB$277,8,FALSE),""))</f>
        <v/>
      </c>
      <c r="R451" s="139" t="str">
        <f>IF(D451=0,"",IFERROR(VLOOKUP(Kataloge_Import!A450,'Nachweis Miete_MNK'!$A$28:$AB$277,27,FALSE),""))</f>
        <v/>
      </c>
      <c r="S451" s="139" t="str">
        <f>IF(D451=0,"",IFERROR(VLOOKUP(Kataloge_Import!A450,'Nachweis Miete_MNK'!$A$28:$AB$277,18,FALSE),""))</f>
        <v/>
      </c>
      <c r="T451" s="139" t="str">
        <f>IF(D451=0,"",IFERROR(VLOOKUP(Kataloge_Import!A450,'Nachweis Miete_MNK'!$A$28:$AB$277,20,FALSE),""))</f>
        <v/>
      </c>
      <c r="U451" s="157" t="str">
        <f>IF(D451=0,"",IFERROR(VLOOKUP(Kataloge_Import!A450,'Nachweis Miete_MNK'!$A$28:$AB$277,25,FALSE),""))</f>
        <v/>
      </c>
      <c r="V451" s="144" t="str">
        <f>IF(AND($B451&lt;&gt;"",HHJ=Kataloge!S$1),CONCATENATE($U451,"_","Mietneben- bzw. Betriebsausgaben"),"")</f>
        <v/>
      </c>
      <c r="W451" s="144" t="str">
        <f>IF(AND($B451&lt;&gt;"",HHJ=Kataloge!T$1),CONCATENATE($U451,"_","Mietneben- bzw. Betriebsausgaben"),"")</f>
        <v/>
      </c>
      <c r="X451" s="144" t="str">
        <f>IF(AND($B451&lt;&gt;"",HHJ=Kataloge!U$1),CONCATENATE($U451,"_","Mietneben- bzw. Betriebsausgaben"),"")</f>
        <v/>
      </c>
      <c r="Y451" s="144" t="str">
        <f>IF(AND($B451&lt;&gt;"",HHJ=Kataloge!V$1),CONCATENATE($U451,"_","Mietneben- bzw. Betriebsausgaben"),"")</f>
        <v/>
      </c>
      <c r="Z451" s="144" t="str">
        <f>IF(AND($B451&lt;&gt;"",HHJ=Kataloge!W$1),CONCATENATE($U451,"_","Mietneben- bzw. Betriebsausgaben"),"")</f>
        <v/>
      </c>
      <c r="AA451" s="144" t="str">
        <f>IF(AND($B451&lt;&gt;"",HHJ=Kataloge!X$1),CONCATENATE($U451,"_","Mietneben- bzw. Betriebsausgaben"),"")</f>
        <v/>
      </c>
    </row>
    <row r="452" spans="1:27" ht="18" customHeight="1" x14ac:dyDescent="0.2">
      <c r="A452" s="86" t="str">
        <f t="shared" ref="A452:A501" si="239">IF(D452=0,"",IF(D452&lt;&gt;"","Beleg_Import_A_MIETE",""))</f>
        <v/>
      </c>
      <c r="B452" s="87" t="str">
        <f>IF(D452=0,"",IF(D452&lt;&gt;"",Kataloge_Import!B451,""))</f>
        <v/>
      </c>
      <c r="C452" s="87" t="str">
        <f t="shared" si="237"/>
        <v/>
      </c>
      <c r="D452" s="156" t="str">
        <f>IFERROR(VLOOKUP(Kataloge_Import!A451,'Nachweis Miete_MNK'!$A$28:$AB$277,23,FALSE),"")</f>
        <v/>
      </c>
      <c r="E452" s="90"/>
      <c r="F452" s="90"/>
      <c r="G452" s="88" t="str">
        <f>IF(D452=0,"",IFERROR(VLOOKUP(Kataloge_Import!A451,'Nachweis Miete_MNK'!$A$28:$AB$277,2,FALSE),""))</f>
        <v/>
      </c>
      <c r="H452" s="88" t="str">
        <f>IF(D452=0,"",IFERROR(VLOOKUP(Kataloge_Import!A451,'Nachweis Miete_MNK'!$A$28:$AB$277,3,FALSE),""))</f>
        <v/>
      </c>
      <c r="I452" s="88" t="str">
        <f>IF(D452=0,"",IFERROR(VLOOKUP(Kataloge_Import!A451,'Nachweis Miete_MNK'!$A$28:$AB$277,4,FALSE),""))</f>
        <v/>
      </c>
      <c r="J452" s="143" t="str">
        <f>IF(D452=0,"",IFERROR(VLOOKUP(Kataloge_Import!A451,'Nachweis Miete_MNK'!$A$28:$AB$277,5,FALSE),""))</f>
        <v/>
      </c>
      <c r="K452" s="143" t="str">
        <f>IF(D452=0,"",IFERROR(VLOOKUP(Kataloge_Import!A451,'Nachweis Miete_MNK'!$A$28:$AB$277,6,FALSE),""))</f>
        <v/>
      </c>
      <c r="L452" s="89" t="str">
        <f>IF(D452=0,"",IFERROR(VLOOKUP(Kataloge_Import!A451,'Nachweis Miete_MNK'!$A$28:$AB$277,9,FALSE),""))</f>
        <v/>
      </c>
      <c r="M452" s="89" t="str">
        <f>IF(D452=0,"",IFERROR(VLOOKUP(Kataloge_Import!A451,'Nachweis Miete_MNK'!$A$28:$AB$277,28,FALSE),""))</f>
        <v/>
      </c>
      <c r="N452" s="145" t="str">
        <f t="shared" ref="N452" si="240">IF(D452=0,"",IF(D452&lt;&gt;"","unbar",""))</f>
        <v/>
      </c>
      <c r="O452" s="143"/>
      <c r="P452" s="89"/>
      <c r="Q452" s="147"/>
      <c r="R452" s="89"/>
      <c r="S452" s="89"/>
      <c r="T452" s="89"/>
      <c r="U452" s="156"/>
      <c r="V452" s="143"/>
      <c r="W452" s="143"/>
      <c r="X452" s="143"/>
      <c r="Y452" s="143"/>
      <c r="Z452" s="143"/>
      <c r="AA452" s="143"/>
    </row>
    <row r="453" spans="1:27" ht="18" customHeight="1" x14ac:dyDescent="0.2">
      <c r="A453" s="137" t="str">
        <f t="shared" si="239"/>
        <v/>
      </c>
      <c r="B453" s="138" t="str">
        <f>IF(D453=0,"",IF(D453&lt;&gt;"",Kataloge_Import!B452,""))</f>
        <v/>
      </c>
      <c r="C453" s="138" t="str">
        <f t="shared" si="237"/>
        <v/>
      </c>
      <c r="D453" s="157" t="str">
        <f>IFERROR(VLOOKUP(Kataloge_Import!A452,'Nachweis Miete_MNK'!$A$28:$AB$277,26,FALSE),"")</f>
        <v/>
      </c>
      <c r="E453" s="90"/>
      <c r="F453" s="90"/>
      <c r="G453" s="140"/>
      <c r="H453" s="140"/>
      <c r="I453" s="140"/>
      <c r="J453" s="144"/>
      <c r="K453" s="144"/>
      <c r="L453" s="139"/>
      <c r="M453" s="139"/>
      <c r="N453" s="146"/>
      <c r="O453" s="144" t="str">
        <f>IF(D453=0,"",IFERROR(VLOOKUP(Kataloge_Import!A452,'Nachweis Miete_MNK'!$A$28:$AB$277,7,FALSE),""))</f>
        <v/>
      </c>
      <c r="P453" s="139" t="str">
        <f>IF(D453=0,"",IFERROR(VLOOKUP(Kataloge_Import!A452,'Nachweis Miete_MNK'!$A$28:$AB$277,14,FALSE),""))</f>
        <v/>
      </c>
      <c r="Q453" s="148" t="str">
        <f>IF(D453=0,"",IFERROR(VLOOKUP(Kataloge_Import!A452,'Nachweis Miete_MNK'!$A$28:$AB$277,8,FALSE),""))</f>
        <v/>
      </c>
      <c r="R453" s="139" t="str">
        <f>IF(D453=0,"",IFERROR(VLOOKUP(Kataloge_Import!A452,'Nachweis Miete_MNK'!$A$28:$AB$277,27,FALSE),""))</f>
        <v/>
      </c>
      <c r="S453" s="139" t="str">
        <f>IF(D453=0,"",IFERROR(VLOOKUP(Kataloge_Import!A452,'Nachweis Miete_MNK'!$A$28:$AB$277,18,FALSE),""))</f>
        <v/>
      </c>
      <c r="T453" s="139" t="str">
        <f>IF(D453=0,"",IFERROR(VLOOKUP(Kataloge_Import!A452,'Nachweis Miete_MNK'!$A$28:$AB$277,20,FALSE),""))</f>
        <v/>
      </c>
      <c r="U453" s="157" t="str">
        <f>IF(D453=0,"",IFERROR(VLOOKUP(Kataloge_Import!A452,'Nachweis Miete_MNK'!$A$28:$AB$277,25,FALSE),""))</f>
        <v/>
      </c>
      <c r="V453" s="144" t="str">
        <f>IF(AND($B453&lt;&gt;"",HHJ=Kataloge!S$1),CONCATENATE($U453,"_","Mietneben- bzw. Betriebsausgaben"),"")</f>
        <v/>
      </c>
      <c r="W453" s="144" t="str">
        <f>IF(AND($B453&lt;&gt;"",HHJ=Kataloge!T$1),CONCATENATE($U453,"_","Mietneben- bzw. Betriebsausgaben"),"")</f>
        <v/>
      </c>
      <c r="X453" s="144" t="str">
        <f>IF(AND($B453&lt;&gt;"",HHJ=Kataloge!U$1),CONCATENATE($U453,"_","Mietneben- bzw. Betriebsausgaben"),"")</f>
        <v/>
      </c>
      <c r="Y453" s="144" t="str">
        <f>IF(AND($B453&lt;&gt;"",HHJ=Kataloge!V$1),CONCATENATE($U453,"_","Mietneben- bzw. Betriebsausgaben"),"")</f>
        <v/>
      </c>
      <c r="Z453" s="144" t="str">
        <f>IF(AND($B453&lt;&gt;"",HHJ=Kataloge!W$1),CONCATENATE($U453,"_","Mietneben- bzw. Betriebsausgaben"),"")</f>
        <v/>
      </c>
      <c r="AA453" s="144" t="str">
        <f>IF(AND($B453&lt;&gt;"",HHJ=Kataloge!X$1),CONCATENATE($U453,"_","Mietneben- bzw. Betriebsausgaben"),"")</f>
        <v/>
      </c>
    </row>
    <row r="454" spans="1:27" ht="18" customHeight="1" x14ac:dyDescent="0.2">
      <c r="A454" s="86" t="str">
        <f t="shared" si="239"/>
        <v/>
      </c>
      <c r="B454" s="87" t="str">
        <f>IF(D454=0,"",IF(D454&lt;&gt;"",Kataloge_Import!B453,""))</f>
        <v/>
      </c>
      <c r="C454" s="87" t="str">
        <f t="shared" si="237"/>
        <v/>
      </c>
      <c r="D454" s="156" t="str">
        <f>IFERROR(VLOOKUP(Kataloge_Import!A453,'Nachweis Miete_MNK'!$A$28:$AB$277,23,FALSE),"")</f>
        <v/>
      </c>
      <c r="E454" s="90"/>
      <c r="F454" s="90"/>
      <c r="G454" s="88" t="str">
        <f>IF(D454=0,"",IFERROR(VLOOKUP(Kataloge_Import!A453,'Nachweis Miete_MNK'!$A$28:$AB$277,2,FALSE),""))</f>
        <v/>
      </c>
      <c r="H454" s="88" t="str">
        <f>IF(D454=0,"",IFERROR(VLOOKUP(Kataloge_Import!A453,'Nachweis Miete_MNK'!$A$28:$AB$277,3,FALSE),""))</f>
        <v/>
      </c>
      <c r="I454" s="88" t="str">
        <f>IF(D454=0,"",IFERROR(VLOOKUP(Kataloge_Import!A453,'Nachweis Miete_MNK'!$A$28:$AB$277,4,FALSE),""))</f>
        <v/>
      </c>
      <c r="J454" s="143" t="str">
        <f>IF(D454=0,"",IFERROR(VLOOKUP(Kataloge_Import!A453,'Nachweis Miete_MNK'!$A$28:$AB$277,5,FALSE),""))</f>
        <v/>
      </c>
      <c r="K454" s="143" t="str">
        <f>IF(D454=0,"",IFERROR(VLOOKUP(Kataloge_Import!A453,'Nachweis Miete_MNK'!$A$28:$AB$277,6,FALSE),""))</f>
        <v/>
      </c>
      <c r="L454" s="89" t="str">
        <f>IF(D454=0,"",IFERROR(VLOOKUP(Kataloge_Import!A453,'Nachweis Miete_MNK'!$A$28:$AB$277,9,FALSE),""))</f>
        <v/>
      </c>
      <c r="M454" s="89" t="str">
        <f>IF(D454=0,"",IFERROR(VLOOKUP(Kataloge_Import!A453,'Nachweis Miete_MNK'!$A$28:$AB$277,28,FALSE),""))</f>
        <v/>
      </c>
      <c r="N454" s="145" t="str">
        <f t="shared" ref="N454" si="241">IF(D454=0,"",IF(D454&lt;&gt;"","unbar",""))</f>
        <v/>
      </c>
      <c r="O454" s="143"/>
      <c r="P454" s="89"/>
      <c r="Q454" s="147"/>
      <c r="R454" s="89"/>
      <c r="S454" s="89"/>
      <c r="T454" s="89"/>
      <c r="U454" s="156"/>
      <c r="V454" s="143"/>
      <c r="W454" s="143"/>
      <c r="X454" s="143"/>
      <c r="Y454" s="143"/>
      <c r="Z454" s="143"/>
      <c r="AA454" s="143"/>
    </row>
    <row r="455" spans="1:27" ht="18" customHeight="1" x14ac:dyDescent="0.2">
      <c r="A455" s="137" t="str">
        <f t="shared" si="239"/>
        <v/>
      </c>
      <c r="B455" s="138" t="str">
        <f>IF(D455=0,"",IF(D455&lt;&gt;"",Kataloge_Import!B454,""))</f>
        <v/>
      </c>
      <c r="C455" s="138" t="str">
        <f t="shared" si="237"/>
        <v/>
      </c>
      <c r="D455" s="157" t="str">
        <f>IFERROR(VLOOKUP(Kataloge_Import!A454,'Nachweis Miete_MNK'!$A$28:$AB$277,26,FALSE),"")</f>
        <v/>
      </c>
      <c r="E455" s="90"/>
      <c r="F455" s="90"/>
      <c r="G455" s="140"/>
      <c r="H455" s="140"/>
      <c r="I455" s="140"/>
      <c r="J455" s="144"/>
      <c r="K455" s="144"/>
      <c r="L455" s="139"/>
      <c r="M455" s="139"/>
      <c r="N455" s="146"/>
      <c r="O455" s="144" t="str">
        <f>IF(D455=0,"",IFERROR(VLOOKUP(Kataloge_Import!A454,'Nachweis Miete_MNK'!$A$28:$AB$277,7,FALSE),""))</f>
        <v/>
      </c>
      <c r="P455" s="139" t="str">
        <f>IF(D455=0,"",IFERROR(VLOOKUP(Kataloge_Import!A454,'Nachweis Miete_MNK'!$A$28:$AB$277,14,FALSE),""))</f>
        <v/>
      </c>
      <c r="Q455" s="148" t="str">
        <f>IF(D455=0,"",IFERROR(VLOOKUP(Kataloge_Import!A454,'Nachweis Miete_MNK'!$A$28:$AB$277,8,FALSE),""))</f>
        <v/>
      </c>
      <c r="R455" s="139" t="str">
        <f>IF(D455=0,"",IFERROR(VLOOKUP(Kataloge_Import!A454,'Nachweis Miete_MNK'!$A$28:$AB$277,27,FALSE),""))</f>
        <v/>
      </c>
      <c r="S455" s="139" t="str">
        <f>IF(D455=0,"",IFERROR(VLOOKUP(Kataloge_Import!A454,'Nachweis Miete_MNK'!$A$28:$AB$277,18,FALSE),""))</f>
        <v/>
      </c>
      <c r="T455" s="139" t="str">
        <f>IF(D455=0,"",IFERROR(VLOOKUP(Kataloge_Import!A454,'Nachweis Miete_MNK'!$A$28:$AB$277,20,FALSE),""))</f>
        <v/>
      </c>
      <c r="U455" s="157" t="str">
        <f>IF(D455=0,"",IFERROR(VLOOKUP(Kataloge_Import!A454,'Nachweis Miete_MNK'!$A$28:$AB$277,25,FALSE),""))</f>
        <v/>
      </c>
      <c r="V455" s="144" t="str">
        <f>IF(AND($B455&lt;&gt;"",HHJ=Kataloge!S$1),CONCATENATE($U455,"_","Mietneben- bzw. Betriebsausgaben"),"")</f>
        <v/>
      </c>
      <c r="W455" s="144" t="str">
        <f>IF(AND($B455&lt;&gt;"",HHJ=Kataloge!T$1),CONCATENATE($U455,"_","Mietneben- bzw. Betriebsausgaben"),"")</f>
        <v/>
      </c>
      <c r="X455" s="144" t="str">
        <f>IF(AND($B455&lt;&gt;"",HHJ=Kataloge!U$1),CONCATENATE($U455,"_","Mietneben- bzw. Betriebsausgaben"),"")</f>
        <v/>
      </c>
      <c r="Y455" s="144" t="str">
        <f>IF(AND($B455&lt;&gt;"",HHJ=Kataloge!V$1),CONCATENATE($U455,"_","Mietneben- bzw. Betriebsausgaben"),"")</f>
        <v/>
      </c>
      <c r="Z455" s="144" t="str">
        <f>IF(AND($B455&lt;&gt;"",HHJ=Kataloge!W$1),CONCATENATE($U455,"_","Mietneben- bzw. Betriebsausgaben"),"")</f>
        <v/>
      </c>
      <c r="AA455" s="144" t="str">
        <f>IF(AND($B455&lt;&gt;"",HHJ=Kataloge!X$1),CONCATENATE($U455,"_","Mietneben- bzw. Betriebsausgaben"),"")</f>
        <v/>
      </c>
    </row>
    <row r="456" spans="1:27" ht="18" customHeight="1" x14ac:dyDescent="0.2">
      <c r="A456" s="86" t="str">
        <f t="shared" si="239"/>
        <v/>
      </c>
      <c r="B456" s="87" t="str">
        <f>IF(D456=0,"",IF(D456&lt;&gt;"",Kataloge_Import!B455,""))</f>
        <v/>
      </c>
      <c r="C456" s="87" t="str">
        <f t="shared" si="237"/>
        <v/>
      </c>
      <c r="D456" s="156" t="str">
        <f>IFERROR(VLOOKUP(Kataloge_Import!A455,'Nachweis Miete_MNK'!$A$28:$AB$277,23,FALSE),"")</f>
        <v/>
      </c>
      <c r="E456" s="90"/>
      <c r="F456" s="90"/>
      <c r="G456" s="88" t="str">
        <f>IF(D456=0,"",IFERROR(VLOOKUP(Kataloge_Import!A455,'Nachweis Miete_MNK'!$A$28:$AB$277,2,FALSE),""))</f>
        <v/>
      </c>
      <c r="H456" s="88" t="str">
        <f>IF(D456=0,"",IFERROR(VLOOKUP(Kataloge_Import!A455,'Nachweis Miete_MNK'!$A$28:$AB$277,3,FALSE),""))</f>
        <v/>
      </c>
      <c r="I456" s="88" t="str">
        <f>IF(D456=0,"",IFERROR(VLOOKUP(Kataloge_Import!A455,'Nachweis Miete_MNK'!$A$28:$AB$277,4,FALSE),""))</f>
        <v/>
      </c>
      <c r="J456" s="143" t="str">
        <f>IF(D456=0,"",IFERROR(VLOOKUP(Kataloge_Import!A455,'Nachweis Miete_MNK'!$A$28:$AB$277,5,FALSE),""))</f>
        <v/>
      </c>
      <c r="K456" s="143" t="str">
        <f>IF(D456=0,"",IFERROR(VLOOKUP(Kataloge_Import!A455,'Nachweis Miete_MNK'!$A$28:$AB$277,6,FALSE),""))</f>
        <v/>
      </c>
      <c r="L456" s="89" t="str">
        <f>IF(D456=0,"",IFERROR(VLOOKUP(Kataloge_Import!A455,'Nachweis Miete_MNK'!$A$28:$AB$277,9,FALSE),""))</f>
        <v/>
      </c>
      <c r="M456" s="89" t="str">
        <f>IF(D456=0,"",IFERROR(VLOOKUP(Kataloge_Import!A455,'Nachweis Miete_MNK'!$A$28:$AB$277,28,FALSE),""))</f>
        <v/>
      </c>
      <c r="N456" s="145" t="str">
        <f t="shared" ref="N456" si="242">IF(D456=0,"",IF(D456&lt;&gt;"","unbar",""))</f>
        <v/>
      </c>
      <c r="O456" s="143"/>
      <c r="P456" s="89"/>
      <c r="Q456" s="147"/>
      <c r="R456" s="89"/>
      <c r="S456" s="89"/>
      <c r="T456" s="89"/>
      <c r="U456" s="156"/>
      <c r="V456" s="143"/>
      <c r="W456" s="143"/>
      <c r="X456" s="143"/>
      <c r="Y456" s="143"/>
      <c r="Z456" s="143"/>
      <c r="AA456" s="143"/>
    </row>
    <row r="457" spans="1:27" ht="18" customHeight="1" x14ac:dyDescent="0.2">
      <c r="A457" s="137" t="str">
        <f t="shared" si="239"/>
        <v/>
      </c>
      <c r="B457" s="138" t="str">
        <f>IF(D457=0,"",IF(D457&lt;&gt;"",Kataloge_Import!B456,""))</f>
        <v/>
      </c>
      <c r="C457" s="138" t="str">
        <f t="shared" si="237"/>
        <v/>
      </c>
      <c r="D457" s="157" t="str">
        <f>IFERROR(VLOOKUP(Kataloge_Import!A456,'Nachweis Miete_MNK'!$A$28:$AB$277,26,FALSE),"")</f>
        <v/>
      </c>
      <c r="E457" s="90"/>
      <c r="F457" s="90"/>
      <c r="G457" s="140"/>
      <c r="H457" s="140"/>
      <c r="I457" s="140"/>
      <c r="J457" s="144"/>
      <c r="K457" s="144"/>
      <c r="L457" s="139"/>
      <c r="M457" s="139"/>
      <c r="N457" s="146"/>
      <c r="O457" s="144" t="str">
        <f>IF(D457=0,"",IFERROR(VLOOKUP(Kataloge_Import!A456,'Nachweis Miete_MNK'!$A$28:$AB$277,7,FALSE),""))</f>
        <v/>
      </c>
      <c r="P457" s="139" t="str">
        <f>IF(D457=0,"",IFERROR(VLOOKUP(Kataloge_Import!A456,'Nachweis Miete_MNK'!$A$28:$AB$277,14,FALSE),""))</f>
        <v/>
      </c>
      <c r="Q457" s="148" t="str">
        <f>IF(D457=0,"",IFERROR(VLOOKUP(Kataloge_Import!A456,'Nachweis Miete_MNK'!$A$28:$AB$277,8,FALSE),""))</f>
        <v/>
      </c>
      <c r="R457" s="139" t="str">
        <f>IF(D457=0,"",IFERROR(VLOOKUP(Kataloge_Import!A456,'Nachweis Miete_MNK'!$A$28:$AB$277,27,FALSE),""))</f>
        <v/>
      </c>
      <c r="S457" s="139" t="str">
        <f>IF(D457=0,"",IFERROR(VLOOKUP(Kataloge_Import!A456,'Nachweis Miete_MNK'!$A$28:$AB$277,18,FALSE),""))</f>
        <v/>
      </c>
      <c r="T457" s="139" t="str">
        <f>IF(D457=0,"",IFERROR(VLOOKUP(Kataloge_Import!A456,'Nachweis Miete_MNK'!$A$28:$AB$277,20,FALSE),""))</f>
        <v/>
      </c>
      <c r="U457" s="157" t="str">
        <f>IF(D457=0,"",IFERROR(VLOOKUP(Kataloge_Import!A456,'Nachweis Miete_MNK'!$A$28:$AB$277,25,FALSE),""))</f>
        <v/>
      </c>
      <c r="V457" s="144" t="str">
        <f>IF(AND($B457&lt;&gt;"",HHJ=Kataloge!S$1),CONCATENATE($U457,"_","Mietneben- bzw. Betriebsausgaben"),"")</f>
        <v/>
      </c>
      <c r="W457" s="144" t="str">
        <f>IF(AND($B457&lt;&gt;"",HHJ=Kataloge!T$1),CONCATENATE($U457,"_","Mietneben- bzw. Betriebsausgaben"),"")</f>
        <v/>
      </c>
      <c r="X457" s="144" t="str">
        <f>IF(AND($B457&lt;&gt;"",HHJ=Kataloge!U$1),CONCATENATE($U457,"_","Mietneben- bzw. Betriebsausgaben"),"")</f>
        <v/>
      </c>
      <c r="Y457" s="144" t="str">
        <f>IF(AND($B457&lt;&gt;"",HHJ=Kataloge!V$1),CONCATENATE($U457,"_","Mietneben- bzw. Betriebsausgaben"),"")</f>
        <v/>
      </c>
      <c r="Z457" s="144" t="str">
        <f>IF(AND($B457&lt;&gt;"",HHJ=Kataloge!W$1),CONCATENATE($U457,"_","Mietneben- bzw. Betriebsausgaben"),"")</f>
        <v/>
      </c>
      <c r="AA457" s="144" t="str">
        <f>IF(AND($B457&lt;&gt;"",HHJ=Kataloge!X$1),CONCATENATE($U457,"_","Mietneben- bzw. Betriebsausgaben"),"")</f>
        <v/>
      </c>
    </row>
    <row r="458" spans="1:27" ht="18" customHeight="1" x14ac:dyDescent="0.2">
      <c r="A458" s="86" t="str">
        <f t="shared" si="239"/>
        <v/>
      </c>
      <c r="B458" s="87" t="str">
        <f>IF(D458=0,"",IF(D458&lt;&gt;"",Kataloge_Import!B457,""))</f>
        <v/>
      </c>
      <c r="C458" s="87" t="str">
        <f t="shared" si="237"/>
        <v/>
      </c>
      <c r="D458" s="156" t="str">
        <f>IFERROR(VLOOKUP(Kataloge_Import!A457,'Nachweis Miete_MNK'!$A$28:$AB$277,23,FALSE),"")</f>
        <v/>
      </c>
      <c r="E458" s="90"/>
      <c r="F458" s="90"/>
      <c r="G458" s="88" t="str">
        <f>IF(D458=0,"",IFERROR(VLOOKUP(Kataloge_Import!A457,'Nachweis Miete_MNK'!$A$28:$AB$277,2,FALSE),""))</f>
        <v/>
      </c>
      <c r="H458" s="88" t="str">
        <f>IF(D458=0,"",IFERROR(VLOOKUP(Kataloge_Import!A457,'Nachweis Miete_MNK'!$A$28:$AB$277,3,FALSE),""))</f>
        <v/>
      </c>
      <c r="I458" s="88" t="str">
        <f>IF(D458=0,"",IFERROR(VLOOKUP(Kataloge_Import!A457,'Nachweis Miete_MNK'!$A$28:$AB$277,4,FALSE),""))</f>
        <v/>
      </c>
      <c r="J458" s="143" t="str">
        <f>IF(D458=0,"",IFERROR(VLOOKUP(Kataloge_Import!A457,'Nachweis Miete_MNK'!$A$28:$AB$277,5,FALSE),""))</f>
        <v/>
      </c>
      <c r="K458" s="143" t="str">
        <f>IF(D458=0,"",IFERROR(VLOOKUP(Kataloge_Import!A457,'Nachweis Miete_MNK'!$A$28:$AB$277,6,FALSE),""))</f>
        <v/>
      </c>
      <c r="L458" s="89" t="str">
        <f>IF(D458=0,"",IFERROR(VLOOKUP(Kataloge_Import!A457,'Nachweis Miete_MNK'!$A$28:$AB$277,9,FALSE),""))</f>
        <v/>
      </c>
      <c r="M458" s="89" t="str">
        <f>IF(D458=0,"",IFERROR(VLOOKUP(Kataloge_Import!A457,'Nachweis Miete_MNK'!$A$28:$AB$277,28,FALSE),""))</f>
        <v/>
      </c>
      <c r="N458" s="145" t="str">
        <f t="shared" ref="N458" si="243">IF(D458=0,"",IF(D458&lt;&gt;"","unbar",""))</f>
        <v/>
      </c>
      <c r="O458" s="143"/>
      <c r="P458" s="89"/>
      <c r="Q458" s="147"/>
      <c r="R458" s="89"/>
      <c r="S458" s="89"/>
      <c r="T458" s="89"/>
      <c r="U458" s="156"/>
      <c r="V458" s="143"/>
      <c r="W458" s="143"/>
      <c r="X458" s="143"/>
      <c r="Y458" s="143"/>
      <c r="Z458" s="143"/>
      <c r="AA458" s="143"/>
    </row>
    <row r="459" spans="1:27" ht="18" customHeight="1" x14ac:dyDescent="0.2">
      <c r="A459" s="137" t="str">
        <f t="shared" si="239"/>
        <v/>
      </c>
      <c r="B459" s="138" t="str">
        <f>IF(D459=0,"",IF(D459&lt;&gt;"",Kataloge_Import!B458,""))</f>
        <v/>
      </c>
      <c r="C459" s="138" t="str">
        <f t="shared" si="237"/>
        <v/>
      </c>
      <c r="D459" s="157" t="str">
        <f>IFERROR(VLOOKUP(Kataloge_Import!A458,'Nachweis Miete_MNK'!$A$28:$AB$277,26,FALSE),"")</f>
        <v/>
      </c>
      <c r="E459" s="90"/>
      <c r="F459" s="90"/>
      <c r="G459" s="140"/>
      <c r="H459" s="140"/>
      <c r="I459" s="140"/>
      <c r="J459" s="144"/>
      <c r="K459" s="144"/>
      <c r="L459" s="139"/>
      <c r="M459" s="139"/>
      <c r="N459" s="146"/>
      <c r="O459" s="144" t="str">
        <f>IF(D459=0,"",IFERROR(VLOOKUP(Kataloge_Import!A458,'Nachweis Miete_MNK'!$A$28:$AB$277,7,FALSE),""))</f>
        <v/>
      </c>
      <c r="P459" s="139" t="str">
        <f>IF(D459=0,"",IFERROR(VLOOKUP(Kataloge_Import!A458,'Nachweis Miete_MNK'!$A$28:$AB$277,14,FALSE),""))</f>
        <v/>
      </c>
      <c r="Q459" s="148" t="str">
        <f>IF(D459=0,"",IFERROR(VLOOKUP(Kataloge_Import!A458,'Nachweis Miete_MNK'!$A$28:$AB$277,8,FALSE),""))</f>
        <v/>
      </c>
      <c r="R459" s="139" t="str">
        <f>IF(D459=0,"",IFERROR(VLOOKUP(Kataloge_Import!A458,'Nachweis Miete_MNK'!$A$28:$AB$277,27,FALSE),""))</f>
        <v/>
      </c>
      <c r="S459" s="139" t="str">
        <f>IF(D459=0,"",IFERROR(VLOOKUP(Kataloge_Import!A458,'Nachweis Miete_MNK'!$A$28:$AB$277,18,FALSE),""))</f>
        <v/>
      </c>
      <c r="T459" s="139" t="str">
        <f>IF(D459=0,"",IFERROR(VLOOKUP(Kataloge_Import!A458,'Nachweis Miete_MNK'!$A$28:$AB$277,20,FALSE),""))</f>
        <v/>
      </c>
      <c r="U459" s="157" t="str">
        <f>IF(D459=0,"",IFERROR(VLOOKUP(Kataloge_Import!A458,'Nachweis Miete_MNK'!$A$28:$AB$277,25,FALSE),""))</f>
        <v/>
      </c>
      <c r="V459" s="144" t="str">
        <f>IF(AND($B459&lt;&gt;"",HHJ=Kataloge!S$1),CONCATENATE($U459,"_","Mietneben- bzw. Betriebsausgaben"),"")</f>
        <v/>
      </c>
      <c r="W459" s="144" t="str">
        <f>IF(AND($B459&lt;&gt;"",HHJ=Kataloge!T$1),CONCATENATE($U459,"_","Mietneben- bzw. Betriebsausgaben"),"")</f>
        <v/>
      </c>
      <c r="X459" s="144" t="str">
        <f>IF(AND($B459&lt;&gt;"",HHJ=Kataloge!U$1),CONCATENATE($U459,"_","Mietneben- bzw. Betriebsausgaben"),"")</f>
        <v/>
      </c>
      <c r="Y459" s="144" t="str">
        <f>IF(AND($B459&lt;&gt;"",HHJ=Kataloge!V$1),CONCATENATE($U459,"_","Mietneben- bzw. Betriebsausgaben"),"")</f>
        <v/>
      </c>
      <c r="Z459" s="144" t="str">
        <f>IF(AND($B459&lt;&gt;"",HHJ=Kataloge!W$1),CONCATENATE($U459,"_","Mietneben- bzw. Betriebsausgaben"),"")</f>
        <v/>
      </c>
      <c r="AA459" s="144" t="str">
        <f>IF(AND($B459&lt;&gt;"",HHJ=Kataloge!X$1),CONCATENATE($U459,"_","Mietneben- bzw. Betriebsausgaben"),"")</f>
        <v/>
      </c>
    </row>
    <row r="460" spans="1:27" ht="18" customHeight="1" x14ac:dyDescent="0.2">
      <c r="A460" s="86" t="str">
        <f t="shared" si="239"/>
        <v/>
      </c>
      <c r="B460" s="87" t="str">
        <f>IF(D460=0,"",IF(D460&lt;&gt;"",Kataloge_Import!B459,""))</f>
        <v/>
      </c>
      <c r="C460" s="87" t="str">
        <f t="shared" si="237"/>
        <v/>
      </c>
      <c r="D460" s="156" t="str">
        <f>IFERROR(VLOOKUP(Kataloge_Import!A459,'Nachweis Miete_MNK'!$A$28:$AB$277,23,FALSE),"")</f>
        <v/>
      </c>
      <c r="E460" s="90"/>
      <c r="F460" s="90"/>
      <c r="G460" s="88" t="str">
        <f>IF(D460=0,"",IFERROR(VLOOKUP(Kataloge_Import!A459,'Nachweis Miete_MNK'!$A$28:$AB$277,2,FALSE),""))</f>
        <v/>
      </c>
      <c r="H460" s="88" t="str">
        <f>IF(D460=0,"",IFERROR(VLOOKUP(Kataloge_Import!A459,'Nachweis Miete_MNK'!$A$28:$AB$277,3,FALSE),""))</f>
        <v/>
      </c>
      <c r="I460" s="88" t="str">
        <f>IF(D460=0,"",IFERROR(VLOOKUP(Kataloge_Import!A459,'Nachweis Miete_MNK'!$A$28:$AB$277,4,FALSE),""))</f>
        <v/>
      </c>
      <c r="J460" s="143" t="str">
        <f>IF(D460=0,"",IFERROR(VLOOKUP(Kataloge_Import!A459,'Nachweis Miete_MNK'!$A$28:$AB$277,5,FALSE),""))</f>
        <v/>
      </c>
      <c r="K460" s="143" t="str">
        <f>IF(D460=0,"",IFERROR(VLOOKUP(Kataloge_Import!A459,'Nachweis Miete_MNK'!$A$28:$AB$277,6,FALSE),""))</f>
        <v/>
      </c>
      <c r="L460" s="89" t="str">
        <f>IF(D460=0,"",IFERROR(VLOOKUP(Kataloge_Import!A459,'Nachweis Miete_MNK'!$A$28:$AB$277,9,FALSE),""))</f>
        <v/>
      </c>
      <c r="M460" s="89" t="str">
        <f>IF(D460=0,"",IFERROR(VLOOKUP(Kataloge_Import!A459,'Nachweis Miete_MNK'!$A$28:$AB$277,28,FALSE),""))</f>
        <v/>
      </c>
      <c r="N460" s="145" t="str">
        <f t="shared" ref="N460" si="244">IF(D460=0,"",IF(D460&lt;&gt;"","unbar",""))</f>
        <v/>
      </c>
      <c r="O460" s="143"/>
      <c r="P460" s="89"/>
      <c r="Q460" s="147"/>
      <c r="R460" s="89"/>
      <c r="S460" s="89"/>
      <c r="T460" s="89"/>
      <c r="U460" s="156"/>
      <c r="V460" s="143"/>
      <c r="W460" s="143"/>
      <c r="X460" s="143"/>
      <c r="Y460" s="143"/>
      <c r="Z460" s="143"/>
      <c r="AA460" s="143"/>
    </row>
    <row r="461" spans="1:27" ht="18" customHeight="1" x14ac:dyDescent="0.2">
      <c r="A461" s="137" t="str">
        <f t="shared" si="239"/>
        <v/>
      </c>
      <c r="B461" s="138" t="str">
        <f>IF(D461=0,"",IF(D461&lt;&gt;"",Kataloge_Import!B460,""))</f>
        <v/>
      </c>
      <c r="C461" s="138" t="str">
        <f t="shared" si="237"/>
        <v/>
      </c>
      <c r="D461" s="157" t="str">
        <f>IFERROR(VLOOKUP(Kataloge_Import!A460,'Nachweis Miete_MNK'!$A$28:$AB$277,26,FALSE),"")</f>
        <v/>
      </c>
      <c r="E461" s="90"/>
      <c r="F461" s="90"/>
      <c r="G461" s="140"/>
      <c r="H461" s="140"/>
      <c r="I461" s="140"/>
      <c r="J461" s="144"/>
      <c r="K461" s="144"/>
      <c r="L461" s="139"/>
      <c r="M461" s="139"/>
      <c r="N461" s="146"/>
      <c r="O461" s="144" t="str">
        <f>IF(D461=0,"",IFERROR(VLOOKUP(Kataloge_Import!A460,'Nachweis Miete_MNK'!$A$28:$AB$277,7,FALSE),""))</f>
        <v/>
      </c>
      <c r="P461" s="139" t="str">
        <f>IF(D461=0,"",IFERROR(VLOOKUP(Kataloge_Import!A460,'Nachweis Miete_MNK'!$A$28:$AB$277,14,FALSE),""))</f>
        <v/>
      </c>
      <c r="Q461" s="148" t="str">
        <f>IF(D461=0,"",IFERROR(VLOOKUP(Kataloge_Import!A460,'Nachweis Miete_MNK'!$A$28:$AB$277,8,FALSE),""))</f>
        <v/>
      </c>
      <c r="R461" s="139" t="str">
        <f>IF(D461=0,"",IFERROR(VLOOKUP(Kataloge_Import!A460,'Nachweis Miete_MNK'!$A$28:$AB$277,27,FALSE),""))</f>
        <v/>
      </c>
      <c r="S461" s="139" t="str">
        <f>IF(D461=0,"",IFERROR(VLOOKUP(Kataloge_Import!A460,'Nachweis Miete_MNK'!$A$28:$AB$277,18,FALSE),""))</f>
        <v/>
      </c>
      <c r="T461" s="139" t="str">
        <f>IF(D461=0,"",IFERROR(VLOOKUP(Kataloge_Import!A460,'Nachweis Miete_MNK'!$A$28:$AB$277,20,FALSE),""))</f>
        <v/>
      </c>
      <c r="U461" s="157" t="str">
        <f>IF(D461=0,"",IFERROR(VLOOKUP(Kataloge_Import!A460,'Nachweis Miete_MNK'!$A$28:$AB$277,25,FALSE),""))</f>
        <v/>
      </c>
      <c r="V461" s="144" t="str">
        <f>IF(AND($B461&lt;&gt;"",HHJ=Kataloge!S$1),CONCATENATE($U461,"_","Mietneben- bzw. Betriebsausgaben"),"")</f>
        <v/>
      </c>
      <c r="W461" s="144" t="str">
        <f>IF(AND($B461&lt;&gt;"",HHJ=Kataloge!T$1),CONCATENATE($U461,"_","Mietneben- bzw. Betriebsausgaben"),"")</f>
        <v/>
      </c>
      <c r="X461" s="144" t="str">
        <f>IF(AND($B461&lt;&gt;"",HHJ=Kataloge!U$1),CONCATENATE($U461,"_","Mietneben- bzw. Betriebsausgaben"),"")</f>
        <v/>
      </c>
      <c r="Y461" s="144" t="str">
        <f>IF(AND($B461&lt;&gt;"",HHJ=Kataloge!V$1),CONCATENATE($U461,"_","Mietneben- bzw. Betriebsausgaben"),"")</f>
        <v/>
      </c>
      <c r="Z461" s="144" t="str">
        <f>IF(AND($B461&lt;&gt;"",HHJ=Kataloge!W$1),CONCATENATE($U461,"_","Mietneben- bzw. Betriebsausgaben"),"")</f>
        <v/>
      </c>
      <c r="AA461" s="144" t="str">
        <f>IF(AND($B461&lt;&gt;"",HHJ=Kataloge!X$1),CONCATENATE($U461,"_","Mietneben- bzw. Betriebsausgaben"),"")</f>
        <v/>
      </c>
    </row>
    <row r="462" spans="1:27" ht="18" customHeight="1" x14ac:dyDescent="0.2">
      <c r="A462" s="86" t="str">
        <f t="shared" si="239"/>
        <v/>
      </c>
      <c r="B462" s="87" t="str">
        <f>IF(D462=0,"",IF(D462&lt;&gt;"",Kataloge_Import!B461,""))</f>
        <v/>
      </c>
      <c r="C462" s="87" t="str">
        <f t="shared" si="237"/>
        <v/>
      </c>
      <c r="D462" s="156" t="str">
        <f>IFERROR(VLOOKUP(Kataloge_Import!A461,'Nachweis Miete_MNK'!$A$28:$AB$277,23,FALSE),"")</f>
        <v/>
      </c>
      <c r="E462" s="90"/>
      <c r="F462" s="90"/>
      <c r="G462" s="88" t="str">
        <f>IF(D462=0,"",IFERROR(VLOOKUP(Kataloge_Import!A461,'Nachweis Miete_MNK'!$A$28:$AB$277,2,FALSE),""))</f>
        <v/>
      </c>
      <c r="H462" s="88" t="str">
        <f>IF(D462=0,"",IFERROR(VLOOKUP(Kataloge_Import!A461,'Nachweis Miete_MNK'!$A$28:$AB$277,3,FALSE),""))</f>
        <v/>
      </c>
      <c r="I462" s="88" t="str">
        <f>IF(D462=0,"",IFERROR(VLOOKUP(Kataloge_Import!A461,'Nachweis Miete_MNK'!$A$28:$AB$277,4,FALSE),""))</f>
        <v/>
      </c>
      <c r="J462" s="143" t="str">
        <f>IF(D462=0,"",IFERROR(VLOOKUP(Kataloge_Import!A461,'Nachweis Miete_MNK'!$A$28:$AB$277,5,FALSE),""))</f>
        <v/>
      </c>
      <c r="K462" s="143" t="str">
        <f>IF(D462=0,"",IFERROR(VLOOKUP(Kataloge_Import!A461,'Nachweis Miete_MNK'!$A$28:$AB$277,6,FALSE),""))</f>
        <v/>
      </c>
      <c r="L462" s="89" t="str">
        <f>IF(D462=0,"",IFERROR(VLOOKUP(Kataloge_Import!A461,'Nachweis Miete_MNK'!$A$28:$AB$277,9,FALSE),""))</f>
        <v/>
      </c>
      <c r="M462" s="89" t="str">
        <f>IF(D462=0,"",IFERROR(VLOOKUP(Kataloge_Import!A461,'Nachweis Miete_MNK'!$A$28:$AB$277,28,FALSE),""))</f>
        <v/>
      </c>
      <c r="N462" s="145" t="str">
        <f t="shared" ref="N462" si="245">IF(D462=0,"",IF(D462&lt;&gt;"","unbar",""))</f>
        <v/>
      </c>
      <c r="O462" s="143"/>
      <c r="P462" s="89"/>
      <c r="Q462" s="147"/>
      <c r="R462" s="89"/>
      <c r="S462" s="89"/>
      <c r="T462" s="89"/>
      <c r="U462" s="156"/>
      <c r="V462" s="143"/>
      <c r="W462" s="143"/>
      <c r="X462" s="143"/>
      <c r="Y462" s="143"/>
      <c r="Z462" s="143"/>
      <c r="AA462" s="143"/>
    </row>
    <row r="463" spans="1:27" ht="18" customHeight="1" x14ac:dyDescent="0.2">
      <c r="A463" s="137" t="str">
        <f t="shared" si="239"/>
        <v/>
      </c>
      <c r="B463" s="138" t="str">
        <f>IF(D463=0,"",IF(D463&lt;&gt;"",Kataloge_Import!B462,""))</f>
        <v/>
      </c>
      <c r="C463" s="138" t="str">
        <f t="shared" si="237"/>
        <v/>
      </c>
      <c r="D463" s="157" t="str">
        <f>IFERROR(VLOOKUP(Kataloge_Import!A462,'Nachweis Miete_MNK'!$A$28:$AB$277,26,FALSE),"")</f>
        <v/>
      </c>
      <c r="E463" s="90"/>
      <c r="F463" s="90"/>
      <c r="G463" s="140"/>
      <c r="H463" s="140"/>
      <c r="I463" s="140"/>
      <c r="J463" s="144"/>
      <c r="K463" s="144"/>
      <c r="L463" s="139"/>
      <c r="M463" s="139"/>
      <c r="N463" s="146"/>
      <c r="O463" s="144" t="str">
        <f>IF(D463=0,"",IFERROR(VLOOKUP(Kataloge_Import!A462,'Nachweis Miete_MNK'!$A$28:$AB$277,7,FALSE),""))</f>
        <v/>
      </c>
      <c r="P463" s="139" t="str">
        <f>IF(D463=0,"",IFERROR(VLOOKUP(Kataloge_Import!A462,'Nachweis Miete_MNK'!$A$28:$AB$277,14,FALSE),""))</f>
        <v/>
      </c>
      <c r="Q463" s="148" t="str">
        <f>IF(D463=0,"",IFERROR(VLOOKUP(Kataloge_Import!A462,'Nachweis Miete_MNK'!$A$28:$AB$277,8,FALSE),""))</f>
        <v/>
      </c>
      <c r="R463" s="139" t="str">
        <f>IF(D463=0,"",IFERROR(VLOOKUP(Kataloge_Import!A462,'Nachweis Miete_MNK'!$A$28:$AB$277,27,FALSE),""))</f>
        <v/>
      </c>
      <c r="S463" s="139" t="str">
        <f>IF(D463=0,"",IFERROR(VLOOKUP(Kataloge_Import!A462,'Nachweis Miete_MNK'!$A$28:$AB$277,18,FALSE),""))</f>
        <v/>
      </c>
      <c r="T463" s="139" t="str">
        <f>IF(D463=0,"",IFERROR(VLOOKUP(Kataloge_Import!A462,'Nachweis Miete_MNK'!$A$28:$AB$277,20,FALSE),""))</f>
        <v/>
      </c>
      <c r="U463" s="157" t="str">
        <f>IF(D463=0,"",IFERROR(VLOOKUP(Kataloge_Import!A462,'Nachweis Miete_MNK'!$A$28:$AB$277,25,FALSE),""))</f>
        <v/>
      </c>
      <c r="V463" s="144" t="str">
        <f>IF(AND($B463&lt;&gt;"",HHJ=Kataloge!S$1),CONCATENATE($U463,"_","Mietneben- bzw. Betriebsausgaben"),"")</f>
        <v/>
      </c>
      <c r="W463" s="144" t="str">
        <f>IF(AND($B463&lt;&gt;"",HHJ=Kataloge!T$1),CONCATENATE($U463,"_","Mietneben- bzw. Betriebsausgaben"),"")</f>
        <v/>
      </c>
      <c r="X463" s="144" t="str">
        <f>IF(AND($B463&lt;&gt;"",HHJ=Kataloge!U$1),CONCATENATE($U463,"_","Mietneben- bzw. Betriebsausgaben"),"")</f>
        <v/>
      </c>
      <c r="Y463" s="144" t="str">
        <f>IF(AND($B463&lt;&gt;"",HHJ=Kataloge!V$1),CONCATENATE($U463,"_","Mietneben- bzw. Betriebsausgaben"),"")</f>
        <v/>
      </c>
      <c r="Z463" s="144" t="str">
        <f>IF(AND($B463&lt;&gt;"",HHJ=Kataloge!W$1),CONCATENATE($U463,"_","Mietneben- bzw. Betriebsausgaben"),"")</f>
        <v/>
      </c>
      <c r="AA463" s="144" t="str">
        <f>IF(AND($B463&lt;&gt;"",HHJ=Kataloge!X$1),CONCATENATE($U463,"_","Mietneben- bzw. Betriebsausgaben"),"")</f>
        <v/>
      </c>
    </row>
    <row r="464" spans="1:27" ht="18" customHeight="1" x14ac:dyDescent="0.2">
      <c r="A464" s="86" t="str">
        <f t="shared" si="239"/>
        <v/>
      </c>
      <c r="B464" s="87" t="str">
        <f>IF(D464=0,"",IF(D464&lt;&gt;"",Kataloge_Import!B463,""))</f>
        <v/>
      </c>
      <c r="C464" s="87" t="str">
        <f t="shared" si="237"/>
        <v/>
      </c>
      <c r="D464" s="156" t="str">
        <f>IFERROR(VLOOKUP(Kataloge_Import!A463,'Nachweis Miete_MNK'!$A$28:$AB$277,23,FALSE),"")</f>
        <v/>
      </c>
      <c r="E464" s="90"/>
      <c r="F464" s="90"/>
      <c r="G464" s="88" t="str">
        <f>IF(D464=0,"",IFERROR(VLOOKUP(Kataloge_Import!A463,'Nachweis Miete_MNK'!$A$28:$AB$277,2,FALSE),""))</f>
        <v/>
      </c>
      <c r="H464" s="88" t="str">
        <f>IF(D464=0,"",IFERROR(VLOOKUP(Kataloge_Import!A463,'Nachweis Miete_MNK'!$A$28:$AB$277,3,FALSE),""))</f>
        <v/>
      </c>
      <c r="I464" s="88" t="str">
        <f>IF(D464=0,"",IFERROR(VLOOKUP(Kataloge_Import!A463,'Nachweis Miete_MNK'!$A$28:$AB$277,4,FALSE),""))</f>
        <v/>
      </c>
      <c r="J464" s="143" t="str">
        <f>IF(D464=0,"",IFERROR(VLOOKUP(Kataloge_Import!A463,'Nachweis Miete_MNK'!$A$28:$AB$277,5,FALSE),""))</f>
        <v/>
      </c>
      <c r="K464" s="143" t="str">
        <f>IF(D464=0,"",IFERROR(VLOOKUP(Kataloge_Import!A463,'Nachweis Miete_MNK'!$A$28:$AB$277,6,FALSE),""))</f>
        <v/>
      </c>
      <c r="L464" s="89" t="str">
        <f>IF(D464=0,"",IFERROR(VLOOKUP(Kataloge_Import!A463,'Nachweis Miete_MNK'!$A$28:$AB$277,9,FALSE),""))</f>
        <v/>
      </c>
      <c r="M464" s="89" t="str">
        <f>IF(D464=0,"",IFERROR(VLOOKUP(Kataloge_Import!A463,'Nachweis Miete_MNK'!$A$28:$AB$277,28,FALSE),""))</f>
        <v/>
      </c>
      <c r="N464" s="145" t="str">
        <f t="shared" ref="N464" si="246">IF(D464=0,"",IF(D464&lt;&gt;"","unbar",""))</f>
        <v/>
      </c>
      <c r="O464" s="143"/>
      <c r="P464" s="89"/>
      <c r="Q464" s="147"/>
      <c r="R464" s="89"/>
      <c r="S464" s="89"/>
      <c r="T464" s="89"/>
      <c r="U464" s="156"/>
      <c r="V464" s="143"/>
      <c r="W464" s="143"/>
      <c r="X464" s="143"/>
      <c r="Y464" s="143"/>
      <c r="Z464" s="143"/>
      <c r="AA464" s="143"/>
    </row>
    <row r="465" spans="1:27" ht="18" customHeight="1" x14ac:dyDescent="0.2">
      <c r="A465" s="137" t="str">
        <f t="shared" si="239"/>
        <v/>
      </c>
      <c r="B465" s="138" t="str">
        <f>IF(D465=0,"",IF(D465&lt;&gt;"",Kataloge_Import!B464,""))</f>
        <v/>
      </c>
      <c r="C465" s="138" t="str">
        <f t="shared" si="237"/>
        <v/>
      </c>
      <c r="D465" s="157" t="str">
        <f>IFERROR(VLOOKUP(Kataloge_Import!A464,'Nachweis Miete_MNK'!$A$28:$AB$277,26,FALSE),"")</f>
        <v/>
      </c>
      <c r="E465" s="90"/>
      <c r="F465" s="90"/>
      <c r="G465" s="140"/>
      <c r="H465" s="140"/>
      <c r="I465" s="140"/>
      <c r="J465" s="144"/>
      <c r="K465" s="144"/>
      <c r="L465" s="139"/>
      <c r="M465" s="139"/>
      <c r="N465" s="146"/>
      <c r="O465" s="144" t="str">
        <f>IF(D465=0,"",IFERROR(VLOOKUP(Kataloge_Import!A464,'Nachweis Miete_MNK'!$A$28:$AB$277,7,FALSE),""))</f>
        <v/>
      </c>
      <c r="P465" s="139" t="str">
        <f>IF(D465=0,"",IFERROR(VLOOKUP(Kataloge_Import!A464,'Nachweis Miete_MNK'!$A$28:$AB$277,14,FALSE),""))</f>
        <v/>
      </c>
      <c r="Q465" s="148" t="str">
        <f>IF(D465=0,"",IFERROR(VLOOKUP(Kataloge_Import!A464,'Nachweis Miete_MNK'!$A$28:$AB$277,8,FALSE),""))</f>
        <v/>
      </c>
      <c r="R465" s="139" t="str">
        <f>IF(D465=0,"",IFERROR(VLOOKUP(Kataloge_Import!A464,'Nachweis Miete_MNK'!$A$28:$AB$277,27,FALSE),""))</f>
        <v/>
      </c>
      <c r="S465" s="139" t="str">
        <f>IF(D465=0,"",IFERROR(VLOOKUP(Kataloge_Import!A464,'Nachweis Miete_MNK'!$A$28:$AB$277,18,FALSE),""))</f>
        <v/>
      </c>
      <c r="T465" s="139" t="str">
        <f>IF(D465=0,"",IFERROR(VLOOKUP(Kataloge_Import!A464,'Nachweis Miete_MNK'!$A$28:$AB$277,20,FALSE),""))</f>
        <v/>
      </c>
      <c r="U465" s="157" t="str">
        <f>IF(D465=0,"",IFERROR(VLOOKUP(Kataloge_Import!A464,'Nachweis Miete_MNK'!$A$28:$AB$277,25,FALSE),""))</f>
        <v/>
      </c>
      <c r="V465" s="144" t="str">
        <f>IF(AND($B465&lt;&gt;"",HHJ=Kataloge!S$1),CONCATENATE($U465,"_","Mietneben- bzw. Betriebsausgaben"),"")</f>
        <v/>
      </c>
      <c r="W465" s="144" t="str">
        <f>IF(AND($B465&lt;&gt;"",HHJ=Kataloge!T$1),CONCATENATE($U465,"_","Mietneben- bzw. Betriebsausgaben"),"")</f>
        <v/>
      </c>
      <c r="X465" s="144" t="str">
        <f>IF(AND($B465&lt;&gt;"",HHJ=Kataloge!U$1),CONCATENATE($U465,"_","Mietneben- bzw. Betriebsausgaben"),"")</f>
        <v/>
      </c>
      <c r="Y465" s="144" t="str">
        <f>IF(AND($B465&lt;&gt;"",HHJ=Kataloge!V$1),CONCATENATE($U465,"_","Mietneben- bzw. Betriebsausgaben"),"")</f>
        <v/>
      </c>
      <c r="Z465" s="144" t="str">
        <f>IF(AND($B465&lt;&gt;"",HHJ=Kataloge!W$1),CONCATENATE($U465,"_","Mietneben- bzw. Betriebsausgaben"),"")</f>
        <v/>
      </c>
      <c r="AA465" s="144" t="str">
        <f>IF(AND($B465&lt;&gt;"",HHJ=Kataloge!X$1),CONCATENATE($U465,"_","Mietneben- bzw. Betriebsausgaben"),"")</f>
        <v/>
      </c>
    </row>
    <row r="466" spans="1:27" ht="18" customHeight="1" x14ac:dyDescent="0.2">
      <c r="A466" s="86" t="str">
        <f t="shared" si="239"/>
        <v/>
      </c>
      <c r="B466" s="87" t="str">
        <f>IF(D466=0,"",IF(D466&lt;&gt;"",Kataloge_Import!B465,""))</f>
        <v/>
      </c>
      <c r="C466" s="87" t="str">
        <f t="shared" si="237"/>
        <v/>
      </c>
      <c r="D466" s="156" t="str">
        <f>IFERROR(VLOOKUP(Kataloge_Import!A465,'Nachweis Miete_MNK'!$A$28:$AB$277,23,FALSE),"")</f>
        <v/>
      </c>
      <c r="E466" s="90"/>
      <c r="F466" s="90"/>
      <c r="G466" s="88" t="str">
        <f>IF(D466=0,"",IFERROR(VLOOKUP(Kataloge_Import!A465,'Nachweis Miete_MNK'!$A$28:$AB$277,2,FALSE),""))</f>
        <v/>
      </c>
      <c r="H466" s="88" t="str">
        <f>IF(D466=0,"",IFERROR(VLOOKUP(Kataloge_Import!A465,'Nachweis Miete_MNK'!$A$28:$AB$277,3,FALSE),""))</f>
        <v/>
      </c>
      <c r="I466" s="88" t="str">
        <f>IF(D466=0,"",IFERROR(VLOOKUP(Kataloge_Import!A465,'Nachweis Miete_MNK'!$A$28:$AB$277,4,FALSE),""))</f>
        <v/>
      </c>
      <c r="J466" s="143" t="str">
        <f>IF(D466=0,"",IFERROR(VLOOKUP(Kataloge_Import!A465,'Nachweis Miete_MNK'!$A$28:$AB$277,5,FALSE),""))</f>
        <v/>
      </c>
      <c r="K466" s="143" t="str">
        <f>IF(D466=0,"",IFERROR(VLOOKUP(Kataloge_Import!A465,'Nachweis Miete_MNK'!$A$28:$AB$277,6,FALSE),""))</f>
        <v/>
      </c>
      <c r="L466" s="89" t="str">
        <f>IF(D466=0,"",IFERROR(VLOOKUP(Kataloge_Import!A465,'Nachweis Miete_MNK'!$A$28:$AB$277,9,FALSE),""))</f>
        <v/>
      </c>
      <c r="M466" s="89" t="str">
        <f>IF(D466=0,"",IFERROR(VLOOKUP(Kataloge_Import!A465,'Nachweis Miete_MNK'!$A$28:$AB$277,28,FALSE),""))</f>
        <v/>
      </c>
      <c r="N466" s="145" t="str">
        <f t="shared" ref="N466" si="247">IF(D466=0,"",IF(D466&lt;&gt;"","unbar",""))</f>
        <v/>
      </c>
      <c r="O466" s="143"/>
      <c r="P466" s="89"/>
      <c r="Q466" s="147"/>
      <c r="R466" s="89"/>
      <c r="S466" s="89"/>
      <c r="T466" s="89"/>
      <c r="U466" s="156"/>
      <c r="V466" s="143"/>
      <c r="W466" s="143"/>
      <c r="X466" s="143"/>
      <c r="Y466" s="143"/>
      <c r="Z466" s="143"/>
      <c r="AA466" s="143"/>
    </row>
    <row r="467" spans="1:27" ht="18" customHeight="1" x14ac:dyDescent="0.2">
      <c r="A467" s="137" t="str">
        <f t="shared" si="239"/>
        <v/>
      </c>
      <c r="B467" s="138" t="str">
        <f>IF(D467=0,"",IF(D467&lt;&gt;"",Kataloge_Import!B466,""))</f>
        <v/>
      </c>
      <c r="C467" s="138" t="str">
        <f t="shared" si="237"/>
        <v/>
      </c>
      <c r="D467" s="157" t="str">
        <f>IFERROR(VLOOKUP(Kataloge_Import!A466,'Nachweis Miete_MNK'!$A$28:$AB$277,26,FALSE),"")</f>
        <v/>
      </c>
      <c r="E467" s="90"/>
      <c r="F467" s="90"/>
      <c r="G467" s="140"/>
      <c r="H467" s="140"/>
      <c r="I467" s="140"/>
      <c r="J467" s="144"/>
      <c r="K467" s="144"/>
      <c r="L467" s="139"/>
      <c r="M467" s="139"/>
      <c r="N467" s="146"/>
      <c r="O467" s="144" t="str">
        <f>IF(D467=0,"",IFERROR(VLOOKUP(Kataloge_Import!A466,'Nachweis Miete_MNK'!$A$28:$AB$277,7,FALSE),""))</f>
        <v/>
      </c>
      <c r="P467" s="139" t="str">
        <f>IF(D467=0,"",IFERROR(VLOOKUP(Kataloge_Import!A466,'Nachweis Miete_MNK'!$A$28:$AB$277,14,FALSE),""))</f>
        <v/>
      </c>
      <c r="Q467" s="148" t="str">
        <f>IF(D467=0,"",IFERROR(VLOOKUP(Kataloge_Import!A466,'Nachweis Miete_MNK'!$A$28:$AB$277,8,FALSE),""))</f>
        <v/>
      </c>
      <c r="R467" s="139" t="str">
        <f>IF(D467=0,"",IFERROR(VLOOKUP(Kataloge_Import!A466,'Nachweis Miete_MNK'!$A$28:$AB$277,27,FALSE),""))</f>
        <v/>
      </c>
      <c r="S467" s="139" t="str">
        <f>IF(D467=0,"",IFERROR(VLOOKUP(Kataloge_Import!A466,'Nachweis Miete_MNK'!$A$28:$AB$277,18,FALSE),""))</f>
        <v/>
      </c>
      <c r="T467" s="139" t="str">
        <f>IF(D467=0,"",IFERROR(VLOOKUP(Kataloge_Import!A466,'Nachweis Miete_MNK'!$A$28:$AB$277,20,FALSE),""))</f>
        <v/>
      </c>
      <c r="U467" s="157" t="str">
        <f>IF(D467=0,"",IFERROR(VLOOKUP(Kataloge_Import!A466,'Nachweis Miete_MNK'!$A$28:$AB$277,25,FALSE),""))</f>
        <v/>
      </c>
      <c r="V467" s="144" t="str">
        <f>IF(AND($B467&lt;&gt;"",HHJ=Kataloge!S$1),CONCATENATE($U467,"_","Mietneben- bzw. Betriebsausgaben"),"")</f>
        <v/>
      </c>
      <c r="W467" s="144" t="str">
        <f>IF(AND($B467&lt;&gt;"",HHJ=Kataloge!T$1),CONCATENATE($U467,"_","Mietneben- bzw. Betriebsausgaben"),"")</f>
        <v/>
      </c>
      <c r="X467" s="144" t="str">
        <f>IF(AND($B467&lt;&gt;"",HHJ=Kataloge!U$1),CONCATENATE($U467,"_","Mietneben- bzw. Betriebsausgaben"),"")</f>
        <v/>
      </c>
      <c r="Y467" s="144" t="str">
        <f>IF(AND($B467&lt;&gt;"",HHJ=Kataloge!V$1),CONCATENATE($U467,"_","Mietneben- bzw. Betriebsausgaben"),"")</f>
        <v/>
      </c>
      <c r="Z467" s="144" t="str">
        <f>IF(AND($B467&lt;&gt;"",HHJ=Kataloge!W$1),CONCATENATE($U467,"_","Mietneben- bzw. Betriebsausgaben"),"")</f>
        <v/>
      </c>
      <c r="AA467" s="144" t="str">
        <f>IF(AND($B467&lt;&gt;"",HHJ=Kataloge!X$1),CONCATENATE($U467,"_","Mietneben- bzw. Betriebsausgaben"),"")</f>
        <v/>
      </c>
    </row>
    <row r="468" spans="1:27" ht="18" customHeight="1" x14ac:dyDescent="0.2">
      <c r="A468" s="86" t="str">
        <f t="shared" si="239"/>
        <v/>
      </c>
      <c r="B468" s="87" t="str">
        <f>IF(D468=0,"",IF(D468&lt;&gt;"",Kataloge_Import!B467,""))</f>
        <v/>
      </c>
      <c r="C468" s="87" t="str">
        <f t="shared" si="237"/>
        <v/>
      </c>
      <c r="D468" s="156" t="str">
        <f>IFERROR(VLOOKUP(Kataloge_Import!A467,'Nachweis Miete_MNK'!$A$28:$AB$277,23,FALSE),"")</f>
        <v/>
      </c>
      <c r="E468" s="90"/>
      <c r="F468" s="90"/>
      <c r="G468" s="88" t="str">
        <f>IF(D468=0,"",IFERROR(VLOOKUP(Kataloge_Import!A467,'Nachweis Miete_MNK'!$A$28:$AB$277,2,FALSE),""))</f>
        <v/>
      </c>
      <c r="H468" s="88" t="str">
        <f>IF(D468=0,"",IFERROR(VLOOKUP(Kataloge_Import!A467,'Nachweis Miete_MNK'!$A$28:$AB$277,3,FALSE),""))</f>
        <v/>
      </c>
      <c r="I468" s="88" t="str">
        <f>IF(D468=0,"",IFERROR(VLOOKUP(Kataloge_Import!A467,'Nachweis Miete_MNK'!$A$28:$AB$277,4,FALSE),""))</f>
        <v/>
      </c>
      <c r="J468" s="143" t="str">
        <f>IF(D468=0,"",IFERROR(VLOOKUP(Kataloge_Import!A467,'Nachweis Miete_MNK'!$A$28:$AB$277,5,FALSE),""))</f>
        <v/>
      </c>
      <c r="K468" s="143" t="str">
        <f>IF(D468=0,"",IFERROR(VLOOKUP(Kataloge_Import!A467,'Nachweis Miete_MNK'!$A$28:$AB$277,6,FALSE),""))</f>
        <v/>
      </c>
      <c r="L468" s="89" t="str">
        <f>IF(D468=0,"",IFERROR(VLOOKUP(Kataloge_Import!A467,'Nachweis Miete_MNK'!$A$28:$AB$277,9,FALSE),""))</f>
        <v/>
      </c>
      <c r="M468" s="89" t="str">
        <f>IF(D468=0,"",IFERROR(VLOOKUP(Kataloge_Import!A467,'Nachweis Miete_MNK'!$A$28:$AB$277,28,FALSE),""))</f>
        <v/>
      </c>
      <c r="N468" s="145" t="str">
        <f t="shared" ref="N468" si="248">IF(D468=0,"",IF(D468&lt;&gt;"","unbar",""))</f>
        <v/>
      </c>
      <c r="O468" s="143"/>
      <c r="P468" s="89"/>
      <c r="Q468" s="147"/>
      <c r="R468" s="89"/>
      <c r="S468" s="89"/>
      <c r="T468" s="89"/>
      <c r="U468" s="156"/>
      <c r="V468" s="143"/>
      <c r="W468" s="143"/>
      <c r="X468" s="143"/>
      <c r="Y468" s="143"/>
      <c r="Z468" s="143"/>
      <c r="AA468" s="143"/>
    </row>
    <row r="469" spans="1:27" ht="18" customHeight="1" x14ac:dyDescent="0.2">
      <c r="A469" s="137" t="str">
        <f t="shared" si="239"/>
        <v/>
      </c>
      <c r="B469" s="138" t="str">
        <f>IF(D469=0,"",IF(D469&lt;&gt;"",Kataloge_Import!B468,""))</f>
        <v/>
      </c>
      <c r="C469" s="138" t="str">
        <f t="shared" si="237"/>
        <v/>
      </c>
      <c r="D469" s="157" t="str">
        <f>IFERROR(VLOOKUP(Kataloge_Import!A468,'Nachweis Miete_MNK'!$A$28:$AB$277,26,FALSE),"")</f>
        <v/>
      </c>
      <c r="E469" s="90"/>
      <c r="F469" s="90"/>
      <c r="G469" s="140"/>
      <c r="H469" s="140"/>
      <c r="I469" s="140"/>
      <c r="J469" s="144"/>
      <c r="K469" s="144"/>
      <c r="L469" s="139"/>
      <c r="M469" s="139"/>
      <c r="N469" s="146"/>
      <c r="O469" s="144" t="str">
        <f>IF(D469=0,"",IFERROR(VLOOKUP(Kataloge_Import!A468,'Nachweis Miete_MNK'!$A$28:$AB$277,7,FALSE),""))</f>
        <v/>
      </c>
      <c r="P469" s="139" t="str">
        <f>IF(D469=0,"",IFERROR(VLOOKUP(Kataloge_Import!A468,'Nachweis Miete_MNK'!$A$28:$AB$277,14,FALSE),""))</f>
        <v/>
      </c>
      <c r="Q469" s="148" t="str">
        <f>IF(D469=0,"",IFERROR(VLOOKUP(Kataloge_Import!A468,'Nachweis Miete_MNK'!$A$28:$AB$277,8,FALSE),""))</f>
        <v/>
      </c>
      <c r="R469" s="139" t="str">
        <f>IF(D469=0,"",IFERROR(VLOOKUP(Kataloge_Import!A468,'Nachweis Miete_MNK'!$A$28:$AB$277,27,FALSE),""))</f>
        <v/>
      </c>
      <c r="S469" s="139" t="str">
        <f>IF(D469=0,"",IFERROR(VLOOKUP(Kataloge_Import!A468,'Nachweis Miete_MNK'!$A$28:$AB$277,18,FALSE),""))</f>
        <v/>
      </c>
      <c r="T469" s="139" t="str">
        <f>IF(D469=0,"",IFERROR(VLOOKUP(Kataloge_Import!A468,'Nachweis Miete_MNK'!$A$28:$AB$277,20,FALSE),""))</f>
        <v/>
      </c>
      <c r="U469" s="157" t="str">
        <f>IF(D469=0,"",IFERROR(VLOOKUP(Kataloge_Import!A468,'Nachweis Miete_MNK'!$A$28:$AB$277,25,FALSE),""))</f>
        <v/>
      </c>
      <c r="V469" s="144" t="str">
        <f>IF(AND($B469&lt;&gt;"",HHJ=Kataloge!S$1),CONCATENATE($U469,"_","Mietneben- bzw. Betriebsausgaben"),"")</f>
        <v/>
      </c>
      <c r="W469" s="144" t="str">
        <f>IF(AND($B469&lt;&gt;"",HHJ=Kataloge!T$1),CONCATENATE($U469,"_","Mietneben- bzw. Betriebsausgaben"),"")</f>
        <v/>
      </c>
      <c r="X469" s="144" t="str">
        <f>IF(AND($B469&lt;&gt;"",HHJ=Kataloge!U$1),CONCATENATE($U469,"_","Mietneben- bzw. Betriebsausgaben"),"")</f>
        <v/>
      </c>
      <c r="Y469" s="144" t="str">
        <f>IF(AND($B469&lt;&gt;"",HHJ=Kataloge!V$1),CONCATENATE($U469,"_","Mietneben- bzw. Betriebsausgaben"),"")</f>
        <v/>
      </c>
      <c r="Z469" s="144" t="str">
        <f>IF(AND($B469&lt;&gt;"",HHJ=Kataloge!W$1),CONCATENATE($U469,"_","Mietneben- bzw. Betriebsausgaben"),"")</f>
        <v/>
      </c>
      <c r="AA469" s="144" t="str">
        <f>IF(AND($B469&lt;&gt;"",HHJ=Kataloge!X$1),CONCATENATE($U469,"_","Mietneben- bzw. Betriebsausgaben"),"")</f>
        <v/>
      </c>
    </row>
    <row r="470" spans="1:27" ht="18" customHeight="1" x14ac:dyDescent="0.2">
      <c r="A470" s="86" t="str">
        <f t="shared" si="239"/>
        <v/>
      </c>
      <c r="B470" s="87" t="str">
        <f>IF(D470=0,"",IF(D470&lt;&gt;"",Kataloge_Import!B469,""))</f>
        <v/>
      </c>
      <c r="C470" s="87" t="str">
        <f t="shared" si="237"/>
        <v/>
      </c>
      <c r="D470" s="156" t="str">
        <f>IFERROR(VLOOKUP(Kataloge_Import!A469,'Nachweis Miete_MNK'!$A$28:$AB$277,23,FALSE),"")</f>
        <v/>
      </c>
      <c r="E470" s="90"/>
      <c r="F470" s="90"/>
      <c r="G470" s="88" t="str">
        <f>IF(D470=0,"",IFERROR(VLOOKUP(Kataloge_Import!A469,'Nachweis Miete_MNK'!$A$28:$AB$277,2,FALSE),""))</f>
        <v/>
      </c>
      <c r="H470" s="88" t="str">
        <f>IF(D470=0,"",IFERROR(VLOOKUP(Kataloge_Import!A469,'Nachweis Miete_MNK'!$A$28:$AB$277,3,FALSE),""))</f>
        <v/>
      </c>
      <c r="I470" s="88" t="str">
        <f>IF(D470=0,"",IFERROR(VLOOKUP(Kataloge_Import!A469,'Nachweis Miete_MNK'!$A$28:$AB$277,4,FALSE),""))</f>
        <v/>
      </c>
      <c r="J470" s="143" t="str">
        <f>IF(D470=0,"",IFERROR(VLOOKUP(Kataloge_Import!A469,'Nachweis Miete_MNK'!$A$28:$AB$277,5,FALSE),""))</f>
        <v/>
      </c>
      <c r="K470" s="143" t="str">
        <f>IF(D470=0,"",IFERROR(VLOOKUP(Kataloge_Import!A469,'Nachweis Miete_MNK'!$A$28:$AB$277,6,FALSE),""))</f>
        <v/>
      </c>
      <c r="L470" s="89" t="str">
        <f>IF(D470=0,"",IFERROR(VLOOKUP(Kataloge_Import!A469,'Nachweis Miete_MNK'!$A$28:$AB$277,9,FALSE),""))</f>
        <v/>
      </c>
      <c r="M470" s="89" t="str">
        <f>IF(D470=0,"",IFERROR(VLOOKUP(Kataloge_Import!A469,'Nachweis Miete_MNK'!$A$28:$AB$277,28,FALSE),""))</f>
        <v/>
      </c>
      <c r="N470" s="145" t="str">
        <f t="shared" ref="N470" si="249">IF(D470=0,"",IF(D470&lt;&gt;"","unbar",""))</f>
        <v/>
      </c>
      <c r="O470" s="143"/>
      <c r="P470" s="89"/>
      <c r="Q470" s="147"/>
      <c r="R470" s="89"/>
      <c r="S470" s="89"/>
      <c r="T470" s="89"/>
      <c r="U470" s="156"/>
      <c r="V470" s="143"/>
      <c r="W470" s="143"/>
      <c r="X470" s="143"/>
      <c r="Y470" s="143"/>
      <c r="Z470" s="143"/>
      <c r="AA470" s="143"/>
    </row>
    <row r="471" spans="1:27" ht="18" customHeight="1" x14ac:dyDescent="0.2">
      <c r="A471" s="137" t="str">
        <f t="shared" si="239"/>
        <v/>
      </c>
      <c r="B471" s="138" t="str">
        <f>IF(D471=0,"",IF(D471&lt;&gt;"",Kataloge_Import!B470,""))</f>
        <v/>
      </c>
      <c r="C471" s="138" t="str">
        <f t="shared" si="237"/>
        <v/>
      </c>
      <c r="D471" s="157" t="str">
        <f>IFERROR(VLOOKUP(Kataloge_Import!A470,'Nachweis Miete_MNK'!$A$28:$AB$277,26,FALSE),"")</f>
        <v/>
      </c>
      <c r="E471" s="90"/>
      <c r="F471" s="90"/>
      <c r="G471" s="140"/>
      <c r="H471" s="140"/>
      <c r="I471" s="140"/>
      <c r="J471" s="144"/>
      <c r="K471" s="144"/>
      <c r="L471" s="139"/>
      <c r="M471" s="139"/>
      <c r="N471" s="146"/>
      <c r="O471" s="144" t="str">
        <f>IF(D471=0,"",IFERROR(VLOOKUP(Kataloge_Import!A470,'Nachweis Miete_MNK'!$A$28:$AB$277,7,FALSE),""))</f>
        <v/>
      </c>
      <c r="P471" s="139" t="str">
        <f>IF(D471=0,"",IFERROR(VLOOKUP(Kataloge_Import!A470,'Nachweis Miete_MNK'!$A$28:$AB$277,14,FALSE),""))</f>
        <v/>
      </c>
      <c r="Q471" s="148" t="str">
        <f>IF(D471=0,"",IFERROR(VLOOKUP(Kataloge_Import!A470,'Nachweis Miete_MNK'!$A$28:$AB$277,8,FALSE),""))</f>
        <v/>
      </c>
      <c r="R471" s="139" t="str">
        <f>IF(D471=0,"",IFERROR(VLOOKUP(Kataloge_Import!A470,'Nachweis Miete_MNK'!$A$28:$AB$277,27,FALSE),""))</f>
        <v/>
      </c>
      <c r="S471" s="139" t="str">
        <f>IF(D471=0,"",IFERROR(VLOOKUP(Kataloge_Import!A470,'Nachweis Miete_MNK'!$A$28:$AB$277,18,FALSE),""))</f>
        <v/>
      </c>
      <c r="T471" s="139" t="str">
        <f>IF(D471=0,"",IFERROR(VLOOKUP(Kataloge_Import!A470,'Nachweis Miete_MNK'!$A$28:$AB$277,20,FALSE),""))</f>
        <v/>
      </c>
      <c r="U471" s="157" t="str">
        <f>IF(D471=0,"",IFERROR(VLOOKUP(Kataloge_Import!A470,'Nachweis Miete_MNK'!$A$28:$AB$277,25,FALSE),""))</f>
        <v/>
      </c>
      <c r="V471" s="144" t="str">
        <f>IF(AND($B471&lt;&gt;"",HHJ=Kataloge!S$1),CONCATENATE($U471,"_","Mietneben- bzw. Betriebsausgaben"),"")</f>
        <v/>
      </c>
      <c r="W471" s="144" t="str">
        <f>IF(AND($B471&lt;&gt;"",HHJ=Kataloge!T$1),CONCATENATE($U471,"_","Mietneben- bzw. Betriebsausgaben"),"")</f>
        <v/>
      </c>
      <c r="X471" s="144" t="str">
        <f>IF(AND($B471&lt;&gt;"",HHJ=Kataloge!U$1),CONCATENATE($U471,"_","Mietneben- bzw. Betriebsausgaben"),"")</f>
        <v/>
      </c>
      <c r="Y471" s="144" t="str">
        <f>IF(AND($B471&lt;&gt;"",HHJ=Kataloge!V$1),CONCATENATE($U471,"_","Mietneben- bzw. Betriebsausgaben"),"")</f>
        <v/>
      </c>
      <c r="Z471" s="144" t="str">
        <f>IF(AND($B471&lt;&gt;"",HHJ=Kataloge!W$1),CONCATENATE($U471,"_","Mietneben- bzw. Betriebsausgaben"),"")</f>
        <v/>
      </c>
      <c r="AA471" s="144" t="str">
        <f>IF(AND($B471&lt;&gt;"",HHJ=Kataloge!X$1),CONCATENATE($U471,"_","Mietneben- bzw. Betriebsausgaben"),"")</f>
        <v/>
      </c>
    </row>
    <row r="472" spans="1:27" ht="18" customHeight="1" x14ac:dyDescent="0.2">
      <c r="A472" s="86" t="str">
        <f t="shared" si="239"/>
        <v/>
      </c>
      <c r="B472" s="87" t="str">
        <f>IF(D472=0,"",IF(D472&lt;&gt;"",Kataloge_Import!B471,""))</f>
        <v/>
      </c>
      <c r="C472" s="87" t="str">
        <f t="shared" si="237"/>
        <v/>
      </c>
      <c r="D472" s="156" t="str">
        <f>IFERROR(VLOOKUP(Kataloge_Import!A471,'Nachweis Miete_MNK'!$A$28:$AB$277,23,FALSE),"")</f>
        <v/>
      </c>
      <c r="E472" s="90"/>
      <c r="F472" s="90"/>
      <c r="G472" s="88" t="str">
        <f>IF(D472=0,"",IFERROR(VLOOKUP(Kataloge_Import!A471,'Nachweis Miete_MNK'!$A$28:$AB$277,2,FALSE),""))</f>
        <v/>
      </c>
      <c r="H472" s="88" t="str">
        <f>IF(D472=0,"",IFERROR(VLOOKUP(Kataloge_Import!A471,'Nachweis Miete_MNK'!$A$28:$AB$277,3,FALSE),""))</f>
        <v/>
      </c>
      <c r="I472" s="88" t="str">
        <f>IF(D472=0,"",IFERROR(VLOOKUP(Kataloge_Import!A471,'Nachweis Miete_MNK'!$A$28:$AB$277,4,FALSE),""))</f>
        <v/>
      </c>
      <c r="J472" s="143" t="str">
        <f>IF(D472=0,"",IFERROR(VLOOKUP(Kataloge_Import!A471,'Nachweis Miete_MNK'!$A$28:$AB$277,5,FALSE),""))</f>
        <v/>
      </c>
      <c r="K472" s="143" t="str">
        <f>IF(D472=0,"",IFERROR(VLOOKUP(Kataloge_Import!A471,'Nachweis Miete_MNK'!$A$28:$AB$277,6,FALSE),""))</f>
        <v/>
      </c>
      <c r="L472" s="89" t="str">
        <f>IF(D472=0,"",IFERROR(VLOOKUP(Kataloge_Import!A471,'Nachweis Miete_MNK'!$A$28:$AB$277,9,FALSE),""))</f>
        <v/>
      </c>
      <c r="M472" s="89" t="str">
        <f>IF(D472=0,"",IFERROR(VLOOKUP(Kataloge_Import!A471,'Nachweis Miete_MNK'!$A$28:$AB$277,28,FALSE),""))</f>
        <v/>
      </c>
      <c r="N472" s="145" t="str">
        <f t="shared" ref="N472" si="250">IF(D472=0,"",IF(D472&lt;&gt;"","unbar",""))</f>
        <v/>
      </c>
      <c r="O472" s="143"/>
      <c r="P472" s="89"/>
      <c r="Q472" s="147"/>
      <c r="R472" s="89"/>
      <c r="S472" s="89"/>
      <c r="T472" s="89"/>
      <c r="U472" s="156"/>
      <c r="V472" s="143"/>
      <c r="W472" s="143"/>
      <c r="X472" s="143"/>
      <c r="Y472" s="143"/>
      <c r="Z472" s="143"/>
      <c r="AA472" s="143"/>
    </row>
    <row r="473" spans="1:27" ht="18" customHeight="1" x14ac:dyDescent="0.2">
      <c r="A473" s="137" t="str">
        <f t="shared" si="239"/>
        <v/>
      </c>
      <c r="B473" s="138" t="str">
        <f>IF(D473=0,"",IF(D473&lt;&gt;"",Kataloge_Import!B472,""))</f>
        <v/>
      </c>
      <c r="C473" s="138" t="str">
        <f t="shared" si="237"/>
        <v/>
      </c>
      <c r="D473" s="157" t="str">
        <f>IFERROR(VLOOKUP(Kataloge_Import!A472,'Nachweis Miete_MNK'!$A$28:$AB$277,26,FALSE),"")</f>
        <v/>
      </c>
      <c r="E473" s="90"/>
      <c r="F473" s="90"/>
      <c r="G473" s="140"/>
      <c r="H473" s="140"/>
      <c r="I473" s="140"/>
      <c r="J473" s="144"/>
      <c r="K473" s="144"/>
      <c r="L473" s="139"/>
      <c r="M473" s="139"/>
      <c r="N473" s="146"/>
      <c r="O473" s="144" t="str">
        <f>IF(D473=0,"",IFERROR(VLOOKUP(Kataloge_Import!A472,'Nachweis Miete_MNK'!$A$28:$AB$277,7,FALSE),""))</f>
        <v/>
      </c>
      <c r="P473" s="139" t="str">
        <f>IF(D473=0,"",IFERROR(VLOOKUP(Kataloge_Import!A472,'Nachweis Miete_MNK'!$A$28:$AB$277,14,FALSE),""))</f>
        <v/>
      </c>
      <c r="Q473" s="148" t="str">
        <f>IF(D473=0,"",IFERROR(VLOOKUP(Kataloge_Import!A472,'Nachweis Miete_MNK'!$A$28:$AB$277,8,FALSE),""))</f>
        <v/>
      </c>
      <c r="R473" s="139" t="str">
        <f>IF(D473=0,"",IFERROR(VLOOKUP(Kataloge_Import!A472,'Nachweis Miete_MNK'!$A$28:$AB$277,27,FALSE),""))</f>
        <v/>
      </c>
      <c r="S473" s="139" t="str">
        <f>IF(D473=0,"",IFERROR(VLOOKUP(Kataloge_Import!A472,'Nachweis Miete_MNK'!$A$28:$AB$277,18,FALSE),""))</f>
        <v/>
      </c>
      <c r="T473" s="139" t="str">
        <f>IF(D473=0,"",IFERROR(VLOOKUP(Kataloge_Import!A472,'Nachweis Miete_MNK'!$A$28:$AB$277,20,FALSE),""))</f>
        <v/>
      </c>
      <c r="U473" s="157" t="str">
        <f>IF(D473=0,"",IFERROR(VLOOKUP(Kataloge_Import!A472,'Nachweis Miete_MNK'!$A$28:$AB$277,25,FALSE),""))</f>
        <v/>
      </c>
      <c r="V473" s="144" t="str">
        <f>IF(AND($B473&lt;&gt;"",HHJ=Kataloge!S$1),CONCATENATE($U473,"_","Mietneben- bzw. Betriebsausgaben"),"")</f>
        <v/>
      </c>
      <c r="W473" s="144" t="str">
        <f>IF(AND($B473&lt;&gt;"",HHJ=Kataloge!T$1),CONCATENATE($U473,"_","Mietneben- bzw. Betriebsausgaben"),"")</f>
        <v/>
      </c>
      <c r="X473" s="144" t="str">
        <f>IF(AND($B473&lt;&gt;"",HHJ=Kataloge!U$1),CONCATENATE($U473,"_","Mietneben- bzw. Betriebsausgaben"),"")</f>
        <v/>
      </c>
      <c r="Y473" s="144" t="str">
        <f>IF(AND($B473&lt;&gt;"",HHJ=Kataloge!V$1),CONCATENATE($U473,"_","Mietneben- bzw. Betriebsausgaben"),"")</f>
        <v/>
      </c>
      <c r="Z473" s="144" t="str">
        <f>IF(AND($B473&lt;&gt;"",HHJ=Kataloge!W$1),CONCATENATE($U473,"_","Mietneben- bzw. Betriebsausgaben"),"")</f>
        <v/>
      </c>
      <c r="AA473" s="144" t="str">
        <f>IF(AND($B473&lt;&gt;"",HHJ=Kataloge!X$1),CONCATENATE($U473,"_","Mietneben- bzw. Betriebsausgaben"),"")</f>
        <v/>
      </c>
    </row>
    <row r="474" spans="1:27" ht="18" customHeight="1" x14ac:dyDescent="0.2">
      <c r="A474" s="86" t="str">
        <f t="shared" si="239"/>
        <v/>
      </c>
      <c r="B474" s="87" t="str">
        <f>IF(D474=0,"",IF(D474&lt;&gt;"",Kataloge_Import!B473,""))</f>
        <v/>
      </c>
      <c r="C474" s="87" t="str">
        <f t="shared" si="237"/>
        <v/>
      </c>
      <c r="D474" s="156" t="str">
        <f>IFERROR(VLOOKUP(Kataloge_Import!A473,'Nachweis Miete_MNK'!$A$28:$AB$277,23,FALSE),"")</f>
        <v/>
      </c>
      <c r="E474" s="90"/>
      <c r="F474" s="90"/>
      <c r="G474" s="88" t="str">
        <f>IF(D474=0,"",IFERROR(VLOOKUP(Kataloge_Import!A473,'Nachweis Miete_MNK'!$A$28:$AB$277,2,FALSE),""))</f>
        <v/>
      </c>
      <c r="H474" s="88" t="str">
        <f>IF(D474=0,"",IFERROR(VLOOKUP(Kataloge_Import!A473,'Nachweis Miete_MNK'!$A$28:$AB$277,3,FALSE),""))</f>
        <v/>
      </c>
      <c r="I474" s="88" t="str">
        <f>IF(D474=0,"",IFERROR(VLOOKUP(Kataloge_Import!A473,'Nachweis Miete_MNK'!$A$28:$AB$277,4,FALSE),""))</f>
        <v/>
      </c>
      <c r="J474" s="143" t="str">
        <f>IF(D474=0,"",IFERROR(VLOOKUP(Kataloge_Import!A473,'Nachweis Miete_MNK'!$A$28:$AB$277,5,FALSE),""))</f>
        <v/>
      </c>
      <c r="K474" s="143" t="str">
        <f>IF(D474=0,"",IFERROR(VLOOKUP(Kataloge_Import!A473,'Nachweis Miete_MNK'!$A$28:$AB$277,6,FALSE),""))</f>
        <v/>
      </c>
      <c r="L474" s="89" t="str">
        <f>IF(D474=0,"",IFERROR(VLOOKUP(Kataloge_Import!A473,'Nachweis Miete_MNK'!$A$28:$AB$277,9,FALSE),""))</f>
        <v/>
      </c>
      <c r="M474" s="89" t="str">
        <f>IF(D474=0,"",IFERROR(VLOOKUP(Kataloge_Import!A473,'Nachweis Miete_MNK'!$A$28:$AB$277,28,FALSE),""))</f>
        <v/>
      </c>
      <c r="N474" s="145" t="str">
        <f t="shared" ref="N474" si="251">IF(D474=0,"",IF(D474&lt;&gt;"","unbar",""))</f>
        <v/>
      </c>
      <c r="O474" s="143"/>
      <c r="P474" s="89"/>
      <c r="Q474" s="147"/>
      <c r="R474" s="89"/>
      <c r="S474" s="89"/>
      <c r="T474" s="89"/>
      <c r="U474" s="156"/>
      <c r="V474" s="143"/>
      <c r="W474" s="143"/>
      <c r="X474" s="143"/>
      <c r="Y474" s="143"/>
      <c r="Z474" s="143"/>
      <c r="AA474" s="143"/>
    </row>
    <row r="475" spans="1:27" ht="18" customHeight="1" x14ac:dyDescent="0.2">
      <c r="A475" s="137" t="str">
        <f t="shared" si="239"/>
        <v/>
      </c>
      <c r="B475" s="138" t="str">
        <f>IF(D475=0,"",IF(D475&lt;&gt;"",Kataloge_Import!B474,""))</f>
        <v/>
      </c>
      <c r="C475" s="138" t="str">
        <f t="shared" si="237"/>
        <v/>
      </c>
      <c r="D475" s="157" t="str">
        <f>IFERROR(VLOOKUP(Kataloge_Import!A474,'Nachweis Miete_MNK'!$A$28:$AB$277,26,FALSE),"")</f>
        <v/>
      </c>
      <c r="E475" s="90"/>
      <c r="F475" s="90"/>
      <c r="G475" s="140"/>
      <c r="H475" s="140"/>
      <c r="I475" s="140"/>
      <c r="J475" s="144"/>
      <c r="K475" s="144"/>
      <c r="L475" s="139"/>
      <c r="M475" s="139"/>
      <c r="N475" s="146"/>
      <c r="O475" s="144" t="str">
        <f>IF(D475=0,"",IFERROR(VLOOKUP(Kataloge_Import!A474,'Nachweis Miete_MNK'!$A$28:$AB$277,7,FALSE),""))</f>
        <v/>
      </c>
      <c r="P475" s="139" t="str">
        <f>IF(D475=0,"",IFERROR(VLOOKUP(Kataloge_Import!A474,'Nachweis Miete_MNK'!$A$28:$AB$277,14,FALSE),""))</f>
        <v/>
      </c>
      <c r="Q475" s="148" t="str">
        <f>IF(D475=0,"",IFERROR(VLOOKUP(Kataloge_Import!A474,'Nachweis Miete_MNK'!$A$28:$AB$277,8,FALSE),""))</f>
        <v/>
      </c>
      <c r="R475" s="139" t="str">
        <f>IF(D475=0,"",IFERROR(VLOOKUP(Kataloge_Import!A474,'Nachweis Miete_MNK'!$A$28:$AB$277,27,FALSE),""))</f>
        <v/>
      </c>
      <c r="S475" s="139" t="str">
        <f>IF(D475=0,"",IFERROR(VLOOKUP(Kataloge_Import!A474,'Nachweis Miete_MNK'!$A$28:$AB$277,18,FALSE),""))</f>
        <v/>
      </c>
      <c r="T475" s="139" t="str">
        <f>IF(D475=0,"",IFERROR(VLOOKUP(Kataloge_Import!A474,'Nachweis Miete_MNK'!$A$28:$AB$277,20,FALSE),""))</f>
        <v/>
      </c>
      <c r="U475" s="157" t="str">
        <f>IF(D475=0,"",IFERROR(VLOOKUP(Kataloge_Import!A474,'Nachweis Miete_MNK'!$A$28:$AB$277,25,FALSE),""))</f>
        <v/>
      </c>
      <c r="V475" s="144" t="str">
        <f>IF(AND($B475&lt;&gt;"",HHJ=Kataloge!S$1),CONCATENATE($U475,"_","Mietneben- bzw. Betriebsausgaben"),"")</f>
        <v/>
      </c>
      <c r="W475" s="144" t="str">
        <f>IF(AND($B475&lt;&gt;"",HHJ=Kataloge!T$1),CONCATENATE($U475,"_","Mietneben- bzw. Betriebsausgaben"),"")</f>
        <v/>
      </c>
      <c r="X475" s="144" t="str">
        <f>IF(AND($B475&lt;&gt;"",HHJ=Kataloge!U$1),CONCATENATE($U475,"_","Mietneben- bzw. Betriebsausgaben"),"")</f>
        <v/>
      </c>
      <c r="Y475" s="144" t="str">
        <f>IF(AND($B475&lt;&gt;"",HHJ=Kataloge!V$1),CONCATENATE($U475,"_","Mietneben- bzw. Betriebsausgaben"),"")</f>
        <v/>
      </c>
      <c r="Z475" s="144" t="str">
        <f>IF(AND($B475&lt;&gt;"",HHJ=Kataloge!W$1),CONCATENATE($U475,"_","Mietneben- bzw. Betriebsausgaben"),"")</f>
        <v/>
      </c>
      <c r="AA475" s="144" t="str">
        <f>IF(AND($B475&lt;&gt;"",HHJ=Kataloge!X$1),CONCATENATE($U475,"_","Mietneben- bzw. Betriebsausgaben"),"")</f>
        <v/>
      </c>
    </row>
    <row r="476" spans="1:27" ht="18" customHeight="1" x14ac:dyDescent="0.2">
      <c r="A476" s="86" t="str">
        <f t="shared" si="239"/>
        <v/>
      </c>
      <c r="B476" s="87" t="str">
        <f>IF(D476=0,"",IF(D476&lt;&gt;"",Kataloge_Import!B475,""))</f>
        <v/>
      </c>
      <c r="C476" s="87" t="str">
        <f t="shared" si="237"/>
        <v/>
      </c>
      <c r="D476" s="156" t="str">
        <f>IFERROR(VLOOKUP(Kataloge_Import!A475,'Nachweis Miete_MNK'!$A$28:$AB$277,23,FALSE),"")</f>
        <v/>
      </c>
      <c r="E476" s="90"/>
      <c r="F476" s="90"/>
      <c r="G476" s="88" t="str">
        <f>IF(D476=0,"",IFERROR(VLOOKUP(Kataloge_Import!A475,'Nachweis Miete_MNK'!$A$28:$AB$277,2,FALSE),""))</f>
        <v/>
      </c>
      <c r="H476" s="88" t="str">
        <f>IF(D476=0,"",IFERROR(VLOOKUP(Kataloge_Import!A475,'Nachweis Miete_MNK'!$A$28:$AB$277,3,FALSE),""))</f>
        <v/>
      </c>
      <c r="I476" s="88" t="str">
        <f>IF(D476=0,"",IFERROR(VLOOKUP(Kataloge_Import!A475,'Nachweis Miete_MNK'!$A$28:$AB$277,4,FALSE),""))</f>
        <v/>
      </c>
      <c r="J476" s="143" t="str">
        <f>IF(D476=0,"",IFERROR(VLOOKUP(Kataloge_Import!A475,'Nachweis Miete_MNK'!$A$28:$AB$277,5,FALSE),""))</f>
        <v/>
      </c>
      <c r="K476" s="143" t="str">
        <f>IF(D476=0,"",IFERROR(VLOOKUP(Kataloge_Import!A475,'Nachweis Miete_MNK'!$A$28:$AB$277,6,FALSE),""))</f>
        <v/>
      </c>
      <c r="L476" s="89" t="str">
        <f>IF(D476=0,"",IFERROR(VLOOKUP(Kataloge_Import!A475,'Nachweis Miete_MNK'!$A$28:$AB$277,9,FALSE),""))</f>
        <v/>
      </c>
      <c r="M476" s="89" t="str">
        <f>IF(D476=0,"",IFERROR(VLOOKUP(Kataloge_Import!A475,'Nachweis Miete_MNK'!$A$28:$AB$277,28,FALSE),""))</f>
        <v/>
      </c>
      <c r="N476" s="145" t="str">
        <f t="shared" ref="N476" si="252">IF(D476=0,"",IF(D476&lt;&gt;"","unbar",""))</f>
        <v/>
      </c>
      <c r="O476" s="143"/>
      <c r="P476" s="89"/>
      <c r="Q476" s="147"/>
      <c r="R476" s="89"/>
      <c r="S476" s="89"/>
      <c r="T476" s="89"/>
      <c r="U476" s="156"/>
      <c r="V476" s="143"/>
      <c r="W476" s="143"/>
      <c r="X476" s="143"/>
      <c r="Y476" s="143"/>
      <c r="Z476" s="143"/>
      <c r="AA476" s="143"/>
    </row>
    <row r="477" spans="1:27" ht="18" customHeight="1" x14ac:dyDescent="0.2">
      <c r="A477" s="137" t="str">
        <f t="shared" si="239"/>
        <v/>
      </c>
      <c r="B477" s="138" t="str">
        <f>IF(D477=0,"",IF(D477&lt;&gt;"",Kataloge_Import!B476,""))</f>
        <v/>
      </c>
      <c r="C477" s="138" t="str">
        <f t="shared" si="237"/>
        <v/>
      </c>
      <c r="D477" s="157" t="str">
        <f>IFERROR(VLOOKUP(Kataloge_Import!A476,'Nachweis Miete_MNK'!$A$28:$AB$277,26,FALSE),"")</f>
        <v/>
      </c>
      <c r="E477" s="90"/>
      <c r="F477" s="90"/>
      <c r="G477" s="140"/>
      <c r="H477" s="140"/>
      <c r="I477" s="140"/>
      <c r="J477" s="144"/>
      <c r="K477" s="144"/>
      <c r="L477" s="139"/>
      <c r="M477" s="139"/>
      <c r="N477" s="146"/>
      <c r="O477" s="144" t="str">
        <f>IF(D477=0,"",IFERROR(VLOOKUP(Kataloge_Import!A476,'Nachweis Miete_MNK'!$A$28:$AB$277,7,FALSE),""))</f>
        <v/>
      </c>
      <c r="P477" s="139" t="str">
        <f>IF(D477=0,"",IFERROR(VLOOKUP(Kataloge_Import!A476,'Nachweis Miete_MNK'!$A$28:$AB$277,14,FALSE),""))</f>
        <v/>
      </c>
      <c r="Q477" s="148" t="str">
        <f>IF(D477=0,"",IFERROR(VLOOKUP(Kataloge_Import!A476,'Nachweis Miete_MNK'!$A$28:$AB$277,8,FALSE),""))</f>
        <v/>
      </c>
      <c r="R477" s="139" t="str">
        <f>IF(D477=0,"",IFERROR(VLOOKUP(Kataloge_Import!A476,'Nachweis Miete_MNK'!$A$28:$AB$277,27,FALSE),""))</f>
        <v/>
      </c>
      <c r="S477" s="139" t="str">
        <f>IF(D477=0,"",IFERROR(VLOOKUP(Kataloge_Import!A476,'Nachweis Miete_MNK'!$A$28:$AB$277,18,FALSE),""))</f>
        <v/>
      </c>
      <c r="T477" s="139" t="str">
        <f>IF(D477=0,"",IFERROR(VLOOKUP(Kataloge_Import!A476,'Nachweis Miete_MNK'!$A$28:$AB$277,20,FALSE),""))</f>
        <v/>
      </c>
      <c r="U477" s="157" t="str">
        <f>IF(D477=0,"",IFERROR(VLOOKUP(Kataloge_Import!A476,'Nachweis Miete_MNK'!$A$28:$AB$277,25,FALSE),""))</f>
        <v/>
      </c>
      <c r="V477" s="144" t="str">
        <f>IF(AND($B477&lt;&gt;"",HHJ=Kataloge!S$1),CONCATENATE($U477,"_","Mietneben- bzw. Betriebsausgaben"),"")</f>
        <v/>
      </c>
      <c r="W477" s="144" t="str">
        <f>IF(AND($B477&lt;&gt;"",HHJ=Kataloge!T$1),CONCATENATE($U477,"_","Mietneben- bzw. Betriebsausgaben"),"")</f>
        <v/>
      </c>
      <c r="X477" s="144" t="str">
        <f>IF(AND($B477&lt;&gt;"",HHJ=Kataloge!U$1),CONCATENATE($U477,"_","Mietneben- bzw. Betriebsausgaben"),"")</f>
        <v/>
      </c>
      <c r="Y477" s="144" t="str">
        <f>IF(AND($B477&lt;&gt;"",HHJ=Kataloge!V$1),CONCATENATE($U477,"_","Mietneben- bzw. Betriebsausgaben"),"")</f>
        <v/>
      </c>
      <c r="Z477" s="144" t="str">
        <f>IF(AND($B477&lt;&gt;"",HHJ=Kataloge!W$1),CONCATENATE($U477,"_","Mietneben- bzw. Betriebsausgaben"),"")</f>
        <v/>
      </c>
      <c r="AA477" s="144" t="str">
        <f>IF(AND($B477&lt;&gt;"",HHJ=Kataloge!X$1),CONCATENATE($U477,"_","Mietneben- bzw. Betriebsausgaben"),"")</f>
        <v/>
      </c>
    </row>
    <row r="478" spans="1:27" ht="18" customHeight="1" x14ac:dyDescent="0.2">
      <c r="A478" s="86" t="str">
        <f t="shared" si="239"/>
        <v/>
      </c>
      <c r="B478" s="87" t="str">
        <f>IF(D478=0,"",IF(D478&lt;&gt;"",Kataloge_Import!B477,""))</f>
        <v/>
      </c>
      <c r="C478" s="87" t="str">
        <f t="shared" si="237"/>
        <v/>
      </c>
      <c r="D478" s="156" t="str">
        <f>IFERROR(VLOOKUP(Kataloge_Import!A477,'Nachweis Miete_MNK'!$A$28:$AB$277,23,FALSE),"")</f>
        <v/>
      </c>
      <c r="E478" s="90"/>
      <c r="F478" s="90"/>
      <c r="G478" s="88" t="str">
        <f>IF(D478=0,"",IFERROR(VLOOKUP(Kataloge_Import!A477,'Nachweis Miete_MNK'!$A$28:$AB$277,2,FALSE),""))</f>
        <v/>
      </c>
      <c r="H478" s="88" t="str">
        <f>IF(D478=0,"",IFERROR(VLOOKUP(Kataloge_Import!A477,'Nachweis Miete_MNK'!$A$28:$AB$277,3,FALSE),""))</f>
        <v/>
      </c>
      <c r="I478" s="88" t="str">
        <f>IF(D478=0,"",IFERROR(VLOOKUP(Kataloge_Import!A477,'Nachweis Miete_MNK'!$A$28:$AB$277,4,FALSE),""))</f>
        <v/>
      </c>
      <c r="J478" s="143" t="str">
        <f>IF(D478=0,"",IFERROR(VLOOKUP(Kataloge_Import!A477,'Nachweis Miete_MNK'!$A$28:$AB$277,5,FALSE),""))</f>
        <v/>
      </c>
      <c r="K478" s="143" t="str">
        <f>IF(D478=0,"",IFERROR(VLOOKUP(Kataloge_Import!A477,'Nachweis Miete_MNK'!$A$28:$AB$277,6,FALSE),""))</f>
        <v/>
      </c>
      <c r="L478" s="89" t="str">
        <f>IF(D478=0,"",IFERROR(VLOOKUP(Kataloge_Import!A477,'Nachweis Miete_MNK'!$A$28:$AB$277,9,FALSE),""))</f>
        <v/>
      </c>
      <c r="M478" s="89" t="str">
        <f>IF(D478=0,"",IFERROR(VLOOKUP(Kataloge_Import!A477,'Nachweis Miete_MNK'!$A$28:$AB$277,28,FALSE),""))</f>
        <v/>
      </c>
      <c r="N478" s="145" t="str">
        <f t="shared" ref="N478" si="253">IF(D478=0,"",IF(D478&lt;&gt;"","unbar",""))</f>
        <v/>
      </c>
      <c r="O478" s="143"/>
      <c r="P478" s="89"/>
      <c r="Q478" s="147"/>
      <c r="R478" s="89"/>
      <c r="S478" s="89"/>
      <c r="T478" s="89"/>
      <c r="U478" s="156"/>
      <c r="V478" s="143"/>
      <c r="W478" s="143"/>
      <c r="X478" s="143"/>
      <c r="Y478" s="143"/>
      <c r="Z478" s="143"/>
      <c r="AA478" s="143"/>
    </row>
    <row r="479" spans="1:27" ht="18" customHeight="1" x14ac:dyDescent="0.2">
      <c r="A479" s="137" t="str">
        <f t="shared" si="239"/>
        <v/>
      </c>
      <c r="B479" s="138" t="str">
        <f>IF(D479=0,"",IF(D479&lt;&gt;"",Kataloge_Import!B478,""))</f>
        <v/>
      </c>
      <c r="C479" s="138" t="str">
        <f t="shared" si="237"/>
        <v/>
      </c>
      <c r="D479" s="157" t="str">
        <f>IFERROR(VLOOKUP(Kataloge_Import!A478,'Nachweis Miete_MNK'!$A$28:$AB$277,26,FALSE),"")</f>
        <v/>
      </c>
      <c r="E479" s="90"/>
      <c r="F479" s="90"/>
      <c r="G479" s="140"/>
      <c r="H479" s="140"/>
      <c r="I479" s="140"/>
      <c r="J479" s="144"/>
      <c r="K479" s="144"/>
      <c r="L479" s="139"/>
      <c r="M479" s="139"/>
      <c r="N479" s="146"/>
      <c r="O479" s="144" t="str">
        <f>IF(D479=0,"",IFERROR(VLOOKUP(Kataloge_Import!A478,'Nachweis Miete_MNK'!$A$28:$AB$277,7,FALSE),""))</f>
        <v/>
      </c>
      <c r="P479" s="139" t="str">
        <f>IF(D479=0,"",IFERROR(VLOOKUP(Kataloge_Import!A478,'Nachweis Miete_MNK'!$A$28:$AB$277,14,FALSE),""))</f>
        <v/>
      </c>
      <c r="Q479" s="148" t="str">
        <f>IF(D479=0,"",IFERROR(VLOOKUP(Kataloge_Import!A478,'Nachweis Miete_MNK'!$A$28:$AB$277,8,FALSE),""))</f>
        <v/>
      </c>
      <c r="R479" s="139" t="str">
        <f>IF(D479=0,"",IFERROR(VLOOKUP(Kataloge_Import!A478,'Nachweis Miete_MNK'!$A$28:$AB$277,27,FALSE),""))</f>
        <v/>
      </c>
      <c r="S479" s="139" t="str">
        <f>IF(D479=0,"",IFERROR(VLOOKUP(Kataloge_Import!A478,'Nachweis Miete_MNK'!$A$28:$AB$277,18,FALSE),""))</f>
        <v/>
      </c>
      <c r="T479" s="139" t="str">
        <f>IF(D479=0,"",IFERROR(VLOOKUP(Kataloge_Import!A478,'Nachweis Miete_MNK'!$A$28:$AB$277,20,FALSE),""))</f>
        <v/>
      </c>
      <c r="U479" s="157" t="str">
        <f>IF(D479=0,"",IFERROR(VLOOKUP(Kataloge_Import!A478,'Nachweis Miete_MNK'!$A$28:$AB$277,25,FALSE),""))</f>
        <v/>
      </c>
      <c r="V479" s="144" t="str">
        <f>IF(AND($B479&lt;&gt;"",HHJ=Kataloge!S$1),CONCATENATE($U479,"_","Mietneben- bzw. Betriebsausgaben"),"")</f>
        <v/>
      </c>
      <c r="W479" s="144" t="str">
        <f>IF(AND($B479&lt;&gt;"",HHJ=Kataloge!T$1),CONCATENATE($U479,"_","Mietneben- bzw. Betriebsausgaben"),"")</f>
        <v/>
      </c>
      <c r="X479" s="144" t="str">
        <f>IF(AND($B479&lt;&gt;"",HHJ=Kataloge!U$1),CONCATENATE($U479,"_","Mietneben- bzw. Betriebsausgaben"),"")</f>
        <v/>
      </c>
      <c r="Y479" s="144" t="str">
        <f>IF(AND($B479&lt;&gt;"",HHJ=Kataloge!V$1),CONCATENATE($U479,"_","Mietneben- bzw. Betriebsausgaben"),"")</f>
        <v/>
      </c>
      <c r="Z479" s="144" t="str">
        <f>IF(AND($B479&lt;&gt;"",HHJ=Kataloge!W$1),CONCATENATE($U479,"_","Mietneben- bzw. Betriebsausgaben"),"")</f>
        <v/>
      </c>
      <c r="AA479" s="144" t="str">
        <f>IF(AND($B479&lt;&gt;"",HHJ=Kataloge!X$1),CONCATENATE($U479,"_","Mietneben- bzw. Betriebsausgaben"),"")</f>
        <v/>
      </c>
    </row>
    <row r="480" spans="1:27" ht="18" customHeight="1" x14ac:dyDescent="0.2">
      <c r="A480" s="86" t="str">
        <f t="shared" si="239"/>
        <v/>
      </c>
      <c r="B480" s="87" t="str">
        <f>IF(D480=0,"",IF(D480&lt;&gt;"",Kataloge_Import!B479,""))</f>
        <v/>
      </c>
      <c r="C480" s="87" t="str">
        <f t="shared" si="237"/>
        <v/>
      </c>
      <c r="D480" s="156" t="str">
        <f>IFERROR(VLOOKUP(Kataloge_Import!A479,'Nachweis Miete_MNK'!$A$28:$AB$277,23,FALSE),"")</f>
        <v/>
      </c>
      <c r="E480" s="90"/>
      <c r="F480" s="90"/>
      <c r="G480" s="88" t="str">
        <f>IF(D480=0,"",IFERROR(VLOOKUP(Kataloge_Import!A479,'Nachweis Miete_MNK'!$A$28:$AB$277,2,FALSE),""))</f>
        <v/>
      </c>
      <c r="H480" s="88" t="str">
        <f>IF(D480=0,"",IFERROR(VLOOKUP(Kataloge_Import!A479,'Nachweis Miete_MNK'!$A$28:$AB$277,3,FALSE),""))</f>
        <v/>
      </c>
      <c r="I480" s="88" t="str">
        <f>IF(D480=0,"",IFERROR(VLOOKUP(Kataloge_Import!A479,'Nachweis Miete_MNK'!$A$28:$AB$277,4,FALSE),""))</f>
        <v/>
      </c>
      <c r="J480" s="143" t="str">
        <f>IF(D480=0,"",IFERROR(VLOOKUP(Kataloge_Import!A479,'Nachweis Miete_MNK'!$A$28:$AB$277,5,FALSE),""))</f>
        <v/>
      </c>
      <c r="K480" s="143" t="str">
        <f>IF(D480=0,"",IFERROR(VLOOKUP(Kataloge_Import!A479,'Nachweis Miete_MNK'!$A$28:$AB$277,6,FALSE),""))</f>
        <v/>
      </c>
      <c r="L480" s="89" t="str">
        <f>IF(D480=0,"",IFERROR(VLOOKUP(Kataloge_Import!A479,'Nachweis Miete_MNK'!$A$28:$AB$277,9,FALSE),""))</f>
        <v/>
      </c>
      <c r="M480" s="89" t="str">
        <f>IF(D480=0,"",IFERROR(VLOOKUP(Kataloge_Import!A479,'Nachweis Miete_MNK'!$A$28:$AB$277,28,FALSE),""))</f>
        <v/>
      </c>
      <c r="N480" s="145" t="str">
        <f t="shared" ref="N480" si="254">IF(D480=0,"",IF(D480&lt;&gt;"","unbar",""))</f>
        <v/>
      </c>
      <c r="O480" s="143"/>
      <c r="P480" s="89"/>
      <c r="Q480" s="147"/>
      <c r="R480" s="89"/>
      <c r="S480" s="89"/>
      <c r="T480" s="89"/>
      <c r="U480" s="156"/>
      <c r="V480" s="143"/>
      <c r="W480" s="143"/>
      <c r="X480" s="143"/>
      <c r="Y480" s="143"/>
      <c r="Z480" s="143"/>
      <c r="AA480" s="143"/>
    </row>
    <row r="481" spans="1:27" ht="18" customHeight="1" x14ac:dyDescent="0.2">
      <c r="A481" s="137" t="str">
        <f t="shared" si="239"/>
        <v/>
      </c>
      <c r="B481" s="138" t="str">
        <f>IF(D481=0,"",IF(D481&lt;&gt;"",Kataloge_Import!B480,""))</f>
        <v/>
      </c>
      <c r="C481" s="138" t="str">
        <f t="shared" si="237"/>
        <v/>
      </c>
      <c r="D481" s="157" t="str">
        <f>IFERROR(VLOOKUP(Kataloge_Import!A480,'Nachweis Miete_MNK'!$A$28:$AB$277,26,FALSE),"")</f>
        <v/>
      </c>
      <c r="E481" s="90"/>
      <c r="F481" s="90"/>
      <c r="G481" s="140"/>
      <c r="H481" s="140"/>
      <c r="I481" s="140"/>
      <c r="J481" s="144"/>
      <c r="K481" s="144"/>
      <c r="L481" s="139"/>
      <c r="M481" s="139"/>
      <c r="N481" s="146"/>
      <c r="O481" s="144" t="str">
        <f>IF(D481=0,"",IFERROR(VLOOKUP(Kataloge_Import!A480,'Nachweis Miete_MNK'!$A$28:$AB$277,7,FALSE),""))</f>
        <v/>
      </c>
      <c r="P481" s="139" t="str">
        <f>IF(D481=0,"",IFERROR(VLOOKUP(Kataloge_Import!A480,'Nachweis Miete_MNK'!$A$28:$AB$277,14,FALSE),""))</f>
        <v/>
      </c>
      <c r="Q481" s="148" t="str">
        <f>IF(D481=0,"",IFERROR(VLOOKUP(Kataloge_Import!A480,'Nachweis Miete_MNK'!$A$28:$AB$277,8,FALSE),""))</f>
        <v/>
      </c>
      <c r="R481" s="139" t="str">
        <f>IF(D481=0,"",IFERROR(VLOOKUP(Kataloge_Import!A480,'Nachweis Miete_MNK'!$A$28:$AB$277,27,FALSE),""))</f>
        <v/>
      </c>
      <c r="S481" s="139" t="str">
        <f>IF(D481=0,"",IFERROR(VLOOKUP(Kataloge_Import!A480,'Nachweis Miete_MNK'!$A$28:$AB$277,18,FALSE),""))</f>
        <v/>
      </c>
      <c r="T481" s="139" t="str">
        <f>IF(D481=0,"",IFERROR(VLOOKUP(Kataloge_Import!A480,'Nachweis Miete_MNK'!$A$28:$AB$277,20,FALSE),""))</f>
        <v/>
      </c>
      <c r="U481" s="157" t="str">
        <f>IF(D481=0,"",IFERROR(VLOOKUP(Kataloge_Import!A480,'Nachweis Miete_MNK'!$A$28:$AB$277,25,FALSE),""))</f>
        <v/>
      </c>
      <c r="V481" s="144" t="str">
        <f>IF(AND($B481&lt;&gt;"",HHJ=Kataloge!S$1),CONCATENATE($U481,"_","Mietneben- bzw. Betriebsausgaben"),"")</f>
        <v/>
      </c>
      <c r="W481" s="144" t="str">
        <f>IF(AND($B481&lt;&gt;"",HHJ=Kataloge!T$1),CONCATENATE($U481,"_","Mietneben- bzw. Betriebsausgaben"),"")</f>
        <v/>
      </c>
      <c r="X481" s="144" t="str">
        <f>IF(AND($B481&lt;&gt;"",HHJ=Kataloge!U$1),CONCATENATE($U481,"_","Mietneben- bzw. Betriebsausgaben"),"")</f>
        <v/>
      </c>
      <c r="Y481" s="144" t="str">
        <f>IF(AND($B481&lt;&gt;"",HHJ=Kataloge!V$1),CONCATENATE($U481,"_","Mietneben- bzw. Betriebsausgaben"),"")</f>
        <v/>
      </c>
      <c r="Z481" s="144" t="str">
        <f>IF(AND($B481&lt;&gt;"",HHJ=Kataloge!W$1),CONCATENATE($U481,"_","Mietneben- bzw. Betriebsausgaben"),"")</f>
        <v/>
      </c>
      <c r="AA481" s="144" t="str">
        <f>IF(AND($B481&lt;&gt;"",HHJ=Kataloge!X$1),CONCATENATE($U481,"_","Mietneben- bzw. Betriebsausgaben"),"")</f>
        <v/>
      </c>
    </row>
    <row r="482" spans="1:27" ht="18" customHeight="1" x14ac:dyDescent="0.2">
      <c r="A482" s="86" t="str">
        <f t="shared" si="239"/>
        <v/>
      </c>
      <c r="B482" s="87" t="str">
        <f>IF(D482=0,"",IF(D482&lt;&gt;"",Kataloge_Import!B481,""))</f>
        <v/>
      </c>
      <c r="C482" s="87" t="str">
        <f t="shared" si="237"/>
        <v/>
      </c>
      <c r="D482" s="156" t="str">
        <f>IFERROR(VLOOKUP(Kataloge_Import!A481,'Nachweis Miete_MNK'!$A$28:$AB$277,23,FALSE),"")</f>
        <v/>
      </c>
      <c r="E482" s="90"/>
      <c r="F482" s="90"/>
      <c r="G482" s="88" t="str">
        <f>IF(D482=0,"",IFERROR(VLOOKUP(Kataloge_Import!A481,'Nachweis Miete_MNK'!$A$28:$AB$277,2,FALSE),""))</f>
        <v/>
      </c>
      <c r="H482" s="88" t="str">
        <f>IF(D482=0,"",IFERROR(VLOOKUP(Kataloge_Import!A481,'Nachweis Miete_MNK'!$A$28:$AB$277,3,FALSE),""))</f>
        <v/>
      </c>
      <c r="I482" s="88" t="str">
        <f>IF(D482=0,"",IFERROR(VLOOKUP(Kataloge_Import!A481,'Nachweis Miete_MNK'!$A$28:$AB$277,4,FALSE),""))</f>
        <v/>
      </c>
      <c r="J482" s="143" t="str">
        <f>IF(D482=0,"",IFERROR(VLOOKUP(Kataloge_Import!A481,'Nachweis Miete_MNK'!$A$28:$AB$277,5,FALSE),""))</f>
        <v/>
      </c>
      <c r="K482" s="143" t="str">
        <f>IF(D482=0,"",IFERROR(VLOOKUP(Kataloge_Import!A481,'Nachweis Miete_MNK'!$A$28:$AB$277,6,FALSE),""))</f>
        <v/>
      </c>
      <c r="L482" s="89" t="str">
        <f>IF(D482=0,"",IFERROR(VLOOKUP(Kataloge_Import!A481,'Nachweis Miete_MNK'!$A$28:$AB$277,9,FALSE),""))</f>
        <v/>
      </c>
      <c r="M482" s="89" t="str">
        <f>IF(D482=0,"",IFERROR(VLOOKUP(Kataloge_Import!A481,'Nachweis Miete_MNK'!$A$28:$AB$277,28,FALSE),""))</f>
        <v/>
      </c>
      <c r="N482" s="145" t="str">
        <f t="shared" ref="N482" si="255">IF(D482=0,"",IF(D482&lt;&gt;"","unbar",""))</f>
        <v/>
      </c>
      <c r="O482" s="143"/>
      <c r="P482" s="89"/>
      <c r="Q482" s="147"/>
      <c r="R482" s="89"/>
      <c r="S482" s="89"/>
      <c r="T482" s="89"/>
      <c r="U482" s="156"/>
      <c r="V482" s="143"/>
      <c r="W482" s="143"/>
      <c r="X482" s="143"/>
      <c r="Y482" s="143"/>
      <c r="Z482" s="143"/>
      <c r="AA482" s="143"/>
    </row>
    <row r="483" spans="1:27" ht="18" customHeight="1" x14ac:dyDescent="0.2">
      <c r="A483" s="137" t="str">
        <f t="shared" si="239"/>
        <v/>
      </c>
      <c r="B483" s="138" t="str">
        <f>IF(D483=0,"",IF(D483&lt;&gt;"",Kataloge_Import!B482,""))</f>
        <v/>
      </c>
      <c r="C483" s="138" t="str">
        <f t="shared" si="237"/>
        <v/>
      </c>
      <c r="D483" s="157" t="str">
        <f>IFERROR(VLOOKUP(Kataloge_Import!A482,'Nachweis Miete_MNK'!$A$28:$AB$277,26,FALSE),"")</f>
        <v/>
      </c>
      <c r="E483" s="90"/>
      <c r="F483" s="90"/>
      <c r="G483" s="140"/>
      <c r="H483" s="140"/>
      <c r="I483" s="140"/>
      <c r="J483" s="144"/>
      <c r="K483" s="144"/>
      <c r="L483" s="139"/>
      <c r="M483" s="139"/>
      <c r="N483" s="146"/>
      <c r="O483" s="144" t="str">
        <f>IF(D483=0,"",IFERROR(VLOOKUP(Kataloge_Import!A482,'Nachweis Miete_MNK'!$A$28:$AB$277,7,FALSE),""))</f>
        <v/>
      </c>
      <c r="P483" s="139" t="str">
        <f>IF(D483=0,"",IFERROR(VLOOKUP(Kataloge_Import!A482,'Nachweis Miete_MNK'!$A$28:$AB$277,14,FALSE),""))</f>
        <v/>
      </c>
      <c r="Q483" s="148" t="str">
        <f>IF(D483=0,"",IFERROR(VLOOKUP(Kataloge_Import!A482,'Nachweis Miete_MNK'!$A$28:$AB$277,8,FALSE),""))</f>
        <v/>
      </c>
      <c r="R483" s="139" t="str">
        <f>IF(D483=0,"",IFERROR(VLOOKUP(Kataloge_Import!A482,'Nachweis Miete_MNK'!$A$28:$AB$277,27,FALSE),""))</f>
        <v/>
      </c>
      <c r="S483" s="139" t="str">
        <f>IF(D483=0,"",IFERROR(VLOOKUP(Kataloge_Import!A482,'Nachweis Miete_MNK'!$A$28:$AB$277,18,FALSE),""))</f>
        <v/>
      </c>
      <c r="T483" s="139" t="str">
        <f>IF(D483=0,"",IFERROR(VLOOKUP(Kataloge_Import!A482,'Nachweis Miete_MNK'!$A$28:$AB$277,20,FALSE),""))</f>
        <v/>
      </c>
      <c r="U483" s="157" t="str">
        <f>IF(D483=0,"",IFERROR(VLOOKUP(Kataloge_Import!A482,'Nachweis Miete_MNK'!$A$28:$AB$277,25,FALSE),""))</f>
        <v/>
      </c>
      <c r="V483" s="144" t="str">
        <f>IF(AND($B483&lt;&gt;"",HHJ=Kataloge!S$1),CONCATENATE($U483,"_","Mietneben- bzw. Betriebsausgaben"),"")</f>
        <v/>
      </c>
      <c r="W483" s="144" t="str">
        <f>IF(AND($B483&lt;&gt;"",HHJ=Kataloge!T$1),CONCATENATE($U483,"_","Mietneben- bzw. Betriebsausgaben"),"")</f>
        <v/>
      </c>
      <c r="X483" s="144" t="str">
        <f>IF(AND($B483&lt;&gt;"",HHJ=Kataloge!U$1),CONCATENATE($U483,"_","Mietneben- bzw. Betriebsausgaben"),"")</f>
        <v/>
      </c>
      <c r="Y483" s="144" t="str">
        <f>IF(AND($B483&lt;&gt;"",HHJ=Kataloge!V$1),CONCATENATE($U483,"_","Mietneben- bzw. Betriebsausgaben"),"")</f>
        <v/>
      </c>
      <c r="Z483" s="144" t="str">
        <f>IF(AND($B483&lt;&gt;"",HHJ=Kataloge!W$1),CONCATENATE($U483,"_","Mietneben- bzw. Betriebsausgaben"),"")</f>
        <v/>
      </c>
      <c r="AA483" s="144" t="str">
        <f>IF(AND($B483&lt;&gt;"",HHJ=Kataloge!X$1),CONCATENATE($U483,"_","Mietneben- bzw. Betriebsausgaben"),"")</f>
        <v/>
      </c>
    </row>
    <row r="484" spans="1:27" ht="18" customHeight="1" x14ac:dyDescent="0.2">
      <c r="A484" s="86" t="str">
        <f t="shared" si="239"/>
        <v/>
      </c>
      <c r="B484" s="87" t="str">
        <f>IF(D484=0,"",IF(D484&lt;&gt;"",Kataloge_Import!B483,""))</f>
        <v/>
      </c>
      <c r="C484" s="87" t="str">
        <f t="shared" si="237"/>
        <v/>
      </c>
      <c r="D484" s="156" t="str">
        <f>IFERROR(VLOOKUP(Kataloge_Import!A483,'Nachweis Miete_MNK'!$A$28:$AB$277,23,FALSE),"")</f>
        <v/>
      </c>
      <c r="E484" s="90"/>
      <c r="F484" s="90"/>
      <c r="G484" s="88" t="str">
        <f>IF(D484=0,"",IFERROR(VLOOKUP(Kataloge_Import!A483,'Nachweis Miete_MNK'!$A$28:$AB$277,2,FALSE),""))</f>
        <v/>
      </c>
      <c r="H484" s="88" t="str">
        <f>IF(D484=0,"",IFERROR(VLOOKUP(Kataloge_Import!A483,'Nachweis Miete_MNK'!$A$28:$AB$277,3,FALSE),""))</f>
        <v/>
      </c>
      <c r="I484" s="88" t="str">
        <f>IF(D484=0,"",IFERROR(VLOOKUP(Kataloge_Import!A483,'Nachweis Miete_MNK'!$A$28:$AB$277,4,FALSE),""))</f>
        <v/>
      </c>
      <c r="J484" s="143" t="str">
        <f>IF(D484=0,"",IFERROR(VLOOKUP(Kataloge_Import!A483,'Nachweis Miete_MNK'!$A$28:$AB$277,5,FALSE),""))</f>
        <v/>
      </c>
      <c r="K484" s="143" t="str">
        <f>IF(D484=0,"",IFERROR(VLOOKUP(Kataloge_Import!A483,'Nachweis Miete_MNK'!$A$28:$AB$277,6,FALSE),""))</f>
        <v/>
      </c>
      <c r="L484" s="89" t="str">
        <f>IF(D484=0,"",IFERROR(VLOOKUP(Kataloge_Import!A483,'Nachweis Miete_MNK'!$A$28:$AB$277,9,FALSE),""))</f>
        <v/>
      </c>
      <c r="M484" s="89" t="str">
        <f>IF(D484=0,"",IFERROR(VLOOKUP(Kataloge_Import!A483,'Nachweis Miete_MNK'!$A$28:$AB$277,28,FALSE),""))</f>
        <v/>
      </c>
      <c r="N484" s="145" t="str">
        <f t="shared" ref="N484" si="256">IF(D484=0,"",IF(D484&lt;&gt;"","unbar",""))</f>
        <v/>
      </c>
      <c r="O484" s="143"/>
      <c r="P484" s="89"/>
      <c r="Q484" s="147"/>
      <c r="R484" s="89"/>
      <c r="S484" s="89"/>
      <c r="T484" s="89"/>
      <c r="U484" s="156"/>
      <c r="V484" s="143"/>
      <c r="W484" s="143"/>
      <c r="X484" s="143"/>
      <c r="Y484" s="143"/>
      <c r="Z484" s="143"/>
      <c r="AA484" s="143"/>
    </row>
    <row r="485" spans="1:27" ht="18" customHeight="1" x14ac:dyDescent="0.2">
      <c r="A485" s="137" t="str">
        <f t="shared" si="239"/>
        <v/>
      </c>
      <c r="B485" s="138" t="str">
        <f>IF(D485=0,"",IF(D485&lt;&gt;"",Kataloge_Import!B484,""))</f>
        <v/>
      </c>
      <c r="C485" s="138" t="str">
        <f t="shared" si="237"/>
        <v/>
      </c>
      <c r="D485" s="157" t="str">
        <f>IFERROR(VLOOKUP(Kataloge_Import!A484,'Nachweis Miete_MNK'!$A$28:$AB$277,26,FALSE),"")</f>
        <v/>
      </c>
      <c r="E485" s="90"/>
      <c r="F485" s="90"/>
      <c r="G485" s="140"/>
      <c r="H485" s="140"/>
      <c r="I485" s="140"/>
      <c r="J485" s="144"/>
      <c r="K485" s="144"/>
      <c r="L485" s="139"/>
      <c r="M485" s="139"/>
      <c r="N485" s="146"/>
      <c r="O485" s="144" t="str">
        <f>IF(D485=0,"",IFERROR(VLOOKUP(Kataloge_Import!A484,'Nachweis Miete_MNK'!$A$28:$AB$277,7,FALSE),""))</f>
        <v/>
      </c>
      <c r="P485" s="139" t="str">
        <f>IF(D485=0,"",IFERROR(VLOOKUP(Kataloge_Import!A484,'Nachweis Miete_MNK'!$A$28:$AB$277,14,FALSE),""))</f>
        <v/>
      </c>
      <c r="Q485" s="148" t="str">
        <f>IF(D485=0,"",IFERROR(VLOOKUP(Kataloge_Import!A484,'Nachweis Miete_MNK'!$A$28:$AB$277,8,FALSE),""))</f>
        <v/>
      </c>
      <c r="R485" s="139" t="str">
        <f>IF(D485=0,"",IFERROR(VLOOKUP(Kataloge_Import!A484,'Nachweis Miete_MNK'!$A$28:$AB$277,27,FALSE),""))</f>
        <v/>
      </c>
      <c r="S485" s="139" t="str">
        <f>IF(D485=0,"",IFERROR(VLOOKUP(Kataloge_Import!A484,'Nachweis Miete_MNK'!$A$28:$AB$277,18,FALSE),""))</f>
        <v/>
      </c>
      <c r="T485" s="139" t="str">
        <f>IF(D485=0,"",IFERROR(VLOOKUP(Kataloge_Import!A484,'Nachweis Miete_MNK'!$A$28:$AB$277,20,FALSE),""))</f>
        <v/>
      </c>
      <c r="U485" s="157" t="str">
        <f>IF(D485=0,"",IFERROR(VLOOKUP(Kataloge_Import!A484,'Nachweis Miete_MNK'!$A$28:$AB$277,25,FALSE),""))</f>
        <v/>
      </c>
      <c r="V485" s="144" t="str">
        <f>IF(AND($B485&lt;&gt;"",HHJ=Kataloge!S$1),CONCATENATE($U485,"_","Mietneben- bzw. Betriebsausgaben"),"")</f>
        <v/>
      </c>
      <c r="W485" s="144" t="str">
        <f>IF(AND($B485&lt;&gt;"",HHJ=Kataloge!T$1),CONCATENATE($U485,"_","Mietneben- bzw. Betriebsausgaben"),"")</f>
        <v/>
      </c>
      <c r="X485" s="144" t="str">
        <f>IF(AND($B485&lt;&gt;"",HHJ=Kataloge!U$1),CONCATENATE($U485,"_","Mietneben- bzw. Betriebsausgaben"),"")</f>
        <v/>
      </c>
      <c r="Y485" s="144" t="str">
        <f>IF(AND($B485&lt;&gt;"",HHJ=Kataloge!V$1),CONCATENATE($U485,"_","Mietneben- bzw. Betriebsausgaben"),"")</f>
        <v/>
      </c>
      <c r="Z485" s="144" t="str">
        <f>IF(AND($B485&lt;&gt;"",HHJ=Kataloge!W$1),CONCATENATE($U485,"_","Mietneben- bzw. Betriebsausgaben"),"")</f>
        <v/>
      </c>
      <c r="AA485" s="144" t="str">
        <f>IF(AND($B485&lt;&gt;"",HHJ=Kataloge!X$1),CONCATENATE($U485,"_","Mietneben- bzw. Betriebsausgaben"),"")</f>
        <v/>
      </c>
    </row>
    <row r="486" spans="1:27" ht="18" customHeight="1" x14ac:dyDescent="0.2">
      <c r="A486" s="86" t="str">
        <f t="shared" si="239"/>
        <v/>
      </c>
      <c r="B486" s="87" t="str">
        <f>IF(D486=0,"",IF(D486&lt;&gt;"",Kataloge_Import!B485,""))</f>
        <v/>
      </c>
      <c r="C486" s="87" t="str">
        <f t="shared" si="237"/>
        <v/>
      </c>
      <c r="D486" s="156" t="str">
        <f>IFERROR(VLOOKUP(Kataloge_Import!A485,'Nachweis Miete_MNK'!$A$28:$AB$277,23,FALSE),"")</f>
        <v/>
      </c>
      <c r="E486" s="90"/>
      <c r="F486" s="90"/>
      <c r="G486" s="88" t="str">
        <f>IF(D486=0,"",IFERROR(VLOOKUP(Kataloge_Import!A485,'Nachweis Miete_MNK'!$A$28:$AB$277,2,FALSE),""))</f>
        <v/>
      </c>
      <c r="H486" s="88" t="str">
        <f>IF(D486=0,"",IFERROR(VLOOKUP(Kataloge_Import!A485,'Nachweis Miete_MNK'!$A$28:$AB$277,3,FALSE),""))</f>
        <v/>
      </c>
      <c r="I486" s="88" t="str">
        <f>IF(D486=0,"",IFERROR(VLOOKUP(Kataloge_Import!A485,'Nachweis Miete_MNK'!$A$28:$AB$277,4,FALSE),""))</f>
        <v/>
      </c>
      <c r="J486" s="143" t="str">
        <f>IF(D486=0,"",IFERROR(VLOOKUP(Kataloge_Import!A485,'Nachweis Miete_MNK'!$A$28:$AB$277,5,FALSE),""))</f>
        <v/>
      </c>
      <c r="K486" s="143" t="str">
        <f>IF(D486=0,"",IFERROR(VLOOKUP(Kataloge_Import!A485,'Nachweis Miete_MNK'!$A$28:$AB$277,6,FALSE),""))</f>
        <v/>
      </c>
      <c r="L486" s="89" t="str">
        <f>IF(D486=0,"",IFERROR(VLOOKUP(Kataloge_Import!A485,'Nachweis Miete_MNK'!$A$28:$AB$277,9,FALSE),""))</f>
        <v/>
      </c>
      <c r="M486" s="89" t="str">
        <f>IF(D486=0,"",IFERROR(VLOOKUP(Kataloge_Import!A485,'Nachweis Miete_MNK'!$A$28:$AB$277,28,FALSE),""))</f>
        <v/>
      </c>
      <c r="N486" s="145" t="str">
        <f t="shared" ref="N486" si="257">IF(D486=0,"",IF(D486&lt;&gt;"","unbar",""))</f>
        <v/>
      </c>
      <c r="O486" s="143"/>
      <c r="P486" s="89"/>
      <c r="Q486" s="147"/>
      <c r="R486" s="89"/>
      <c r="S486" s="89"/>
      <c r="T486" s="89"/>
      <c r="U486" s="156"/>
      <c r="V486" s="143"/>
      <c r="W486" s="143"/>
      <c r="X486" s="143"/>
      <c r="Y486" s="143"/>
      <c r="Z486" s="143"/>
      <c r="AA486" s="143"/>
    </row>
    <row r="487" spans="1:27" ht="18" customHeight="1" x14ac:dyDescent="0.2">
      <c r="A487" s="137" t="str">
        <f t="shared" si="239"/>
        <v/>
      </c>
      <c r="B487" s="138" t="str">
        <f>IF(D487=0,"",IF(D487&lt;&gt;"",Kataloge_Import!B486,""))</f>
        <v/>
      </c>
      <c r="C487" s="138" t="str">
        <f t="shared" si="237"/>
        <v/>
      </c>
      <c r="D487" s="157" t="str">
        <f>IFERROR(VLOOKUP(Kataloge_Import!A486,'Nachweis Miete_MNK'!$A$28:$AB$277,26,FALSE),"")</f>
        <v/>
      </c>
      <c r="E487" s="90"/>
      <c r="F487" s="90"/>
      <c r="G487" s="140"/>
      <c r="H487" s="140"/>
      <c r="I487" s="140"/>
      <c r="J487" s="144"/>
      <c r="K487" s="144"/>
      <c r="L487" s="139"/>
      <c r="M487" s="139"/>
      <c r="N487" s="146"/>
      <c r="O487" s="144" t="str">
        <f>IF(D487=0,"",IFERROR(VLOOKUP(Kataloge_Import!A486,'Nachweis Miete_MNK'!$A$28:$AB$277,7,FALSE),""))</f>
        <v/>
      </c>
      <c r="P487" s="139" t="str">
        <f>IF(D487=0,"",IFERROR(VLOOKUP(Kataloge_Import!A486,'Nachweis Miete_MNK'!$A$28:$AB$277,14,FALSE),""))</f>
        <v/>
      </c>
      <c r="Q487" s="148" t="str">
        <f>IF(D487=0,"",IFERROR(VLOOKUP(Kataloge_Import!A486,'Nachweis Miete_MNK'!$A$28:$AB$277,8,FALSE),""))</f>
        <v/>
      </c>
      <c r="R487" s="139" t="str">
        <f>IF(D487=0,"",IFERROR(VLOOKUP(Kataloge_Import!A486,'Nachweis Miete_MNK'!$A$28:$AB$277,27,FALSE),""))</f>
        <v/>
      </c>
      <c r="S487" s="139" t="str">
        <f>IF(D487=0,"",IFERROR(VLOOKUP(Kataloge_Import!A486,'Nachweis Miete_MNK'!$A$28:$AB$277,18,FALSE),""))</f>
        <v/>
      </c>
      <c r="T487" s="139" t="str">
        <f>IF(D487=0,"",IFERROR(VLOOKUP(Kataloge_Import!A486,'Nachweis Miete_MNK'!$A$28:$AB$277,20,FALSE),""))</f>
        <v/>
      </c>
      <c r="U487" s="157" t="str">
        <f>IF(D487=0,"",IFERROR(VLOOKUP(Kataloge_Import!A486,'Nachweis Miete_MNK'!$A$28:$AB$277,25,FALSE),""))</f>
        <v/>
      </c>
      <c r="V487" s="144" t="str">
        <f>IF(AND($B487&lt;&gt;"",HHJ=Kataloge!S$1),CONCATENATE($U487,"_","Mietneben- bzw. Betriebsausgaben"),"")</f>
        <v/>
      </c>
      <c r="W487" s="144" t="str">
        <f>IF(AND($B487&lt;&gt;"",HHJ=Kataloge!T$1),CONCATENATE($U487,"_","Mietneben- bzw. Betriebsausgaben"),"")</f>
        <v/>
      </c>
      <c r="X487" s="144" t="str">
        <f>IF(AND($B487&lt;&gt;"",HHJ=Kataloge!U$1),CONCATENATE($U487,"_","Mietneben- bzw. Betriebsausgaben"),"")</f>
        <v/>
      </c>
      <c r="Y487" s="144" t="str">
        <f>IF(AND($B487&lt;&gt;"",HHJ=Kataloge!V$1),CONCATENATE($U487,"_","Mietneben- bzw. Betriebsausgaben"),"")</f>
        <v/>
      </c>
      <c r="Z487" s="144" t="str">
        <f>IF(AND($B487&lt;&gt;"",HHJ=Kataloge!W$1),CONCATENATE($U487,"_","Mietneben- bzw. Betriebsausgaben"),"")</f>
        <v/>
      </c>
      <c r="AA487" s="144" t="str">
        <f>IF(AND($B487&lt;&gt;"",HHJ=Kataloge!X$1),CONCATENATE($U487,"_","Mietneben- bzw. Betriebsausgaben"),"")</f>
        <v/>
      </c>
    </row>
    <row r="488" spans="1:27" ht="18" customHeight="1" x14ac:dyDescent="0.2">
      <c r="A488" s="86" t="str">
        <f t="shared" si="239"/>
        <v/>
      </c>
      <c r="B488" s="87" t="str">
        <f>IF(D488=0,"",IF(D488&lt;&gt;"",Kataloge_Import!B487,""))</f>
        <v/>
      </c>
      <c r="C488" s="87" t="str">
        <f t="shared" si="237"/>
        <v/>
      </c>
      <c r="D488" s="156" t="str">
        <f>IFERROR(VLOOKUP(Kataloge_Import!A487,'Nachweis Miete_MNK'!$A$28:$AB$277,23,FALSE),"")</f>
        <v/>
      </c>
      <c r="E488" s="90"/>
      <c r="F488" s="90"/>
      <c r="G488" s="88" t="str">
        <f>IF(D488=0,"",IFERROR(VLOOKUP(Kataloge_Import!A487,'Nachweis Miete_MNK'!$A$28:$AB$277,2,FALSE),""))</f>
        <v/>
      </c>
      <c r="H488" s="88" t="str">
        <f>IF(D488=0,"",IFERROR(VLOOKUP(Kataloge_Import!A487,'Nachweis Miete_MNK'!$A$28:$AB$277,3,FALSE),""))</f>
        <v/>
      </c>
      <c r="I488" s="88" t="str">
        <f>IF(D488=0,"",IFERROR(VLOOKUP(Kataloge_Import!A487,'Nachweis Miete_MNK'!$A$28:$AB$277,4,FALSE),""))</f>
        <v/>
      </c>
      <c r="J488" s="143" t="str">
        <f>IF(D488=0,"",IFERROR(VLOOKUP(Kataloge_Import!A487,'Nachweis Miete_MNK'!$A$28:$AB$277,5,FALSE),""))</f>
        <v/>
      </c>
      <c r="K488" s="143" t="str">
        <f>IF(D488=0,"",IFERROR(VLOOKUP(Kataloge_Import!A487,'Nachweis Miete_MNK'!$A$28:$AB$277,6,FALSE),""))</f>
        <v/>
      </c>
      <c r="L488" s="89" t="str">
        <f>IF(D488=0,"",IFERROR(VLOOKUP(Kataloge_Import!A487,'Nachweis Miete_MNK'!$A$28:$AB$277,9,FALSE),""))</f>
        <v/>
      </c>
      <c r="M488" s="89" t="str">
        <f>IF(D488=0,"",IFERROR(VLOOKUP(Kataloge_Import!A487,'Nachweis Miete_MNK'!$A$28:$AB$277,28,FALSE),""))</f>
        <v/>
      </c>
      <c r="N488" s="145" t="str">
        <f t="shared" ref="N488" si="258">IF(D488=0,"",IF(D488&lt;&gt;"","unbar",""))</f>
        <v/>
      </c>
      <c r="O488" s="143"/>
      <c r="P488" s="89"/>
      <c r="Q488" s="147"/>
      <c r="R488" s="89"/>
      <c r="S488" s="89"/>
      <c r="T488" s="89"/>
      <c r="U488" s="156"/>
      <c r="V488" s="143"/>
      <c r="W488" s="143"/>
      <c r="X488" s="143"/>
      <c r="Y488" s="143"/>
      <c r="Z488" s="143"/>
      <c r="AA488" s="143"/>
    </row>
    <row r="489" spans="1:27" ht="18" customHeight="1" x14ac:dyDescent="0.2">
      <c r="A489" s="137" t="str">
        <f t="shared" si="239"/>
        <v/>
      </c>
      <c r="B489" s="138" t="str">
        <f>IF(D489=0,"",IF(D489&lt;&gt;"",Kataloge_Import!B488,""))</f>
        <v/>
      </c>
      <c r="C489" s="138" t="str">
        <f t="shared" si="237"/>
        <v/>
      </c>
      <c r="D489" s="157" t="str">
        <f>IFERROR(VLOOKUP(Kataloge_Import!A488,'Nachweis Miete_MNK'!$A$28:$AB$277,26,FALSE),"")</f>
        <v/>
      </c>
      <c r="E489" s="90"/>
      <c r="F489" s="90"/>
      <c r="G489" s="140"/>
      <c r="H489" s="140"/>
      <c r="I489" s="140"/>
      <c r="J489" s="144"/>
      <c r="K489" s="144"/>
      <c r="L489" s="139"/>
      <c r="M489" s="139"/>
      <c r="N489" s="146"/>
      <c r="O489" s="144" t="str">
        <f>IF(D489=0,"",IFERROR(VLOOKUP(Kataloge_Import!A488,'Nachweis Miete_MNK'!$A$28:$AB$277,7,FALSE),""))</f>
        <v/>
      </c>
      <c r="P489" s="139" t="str">
        <f>IF(D489=0,"",IFERROR(VLOOKUP(Kataloge_Import!A488,'Nachweis Miete_MNK'!$A$28:$AB$277,14,FALSE),""))</f>
        <v/>
      </c>
      <c r="Q489" s="148" t="str">
        <f>IF(D489=0,"",IFERROR(VLOOKUP(Kataloge_Import!A488,'Nachweis Miete_MNK'!$A$28:$AB$277,8,FALSE),""))</f>
        <v/>
      </c>
      <c r="R489" s="139" t="str">
        <f>IF(D489=0,"",IFERROR(VLOOKUP(Kataloge_Import!A488,'Nachweis Miete_MNK'!$A$28:$AB$277,27,FALSE),""))</f>
        <v/>
      </c>
      <c r="S489" s="139" t="str">
        <f>IF(D489=0,"",IFERROR(VLOOKUP(Kataloge_Import!A488,'Nachweis Miete_MNK'!$A$28:$AB$277,18,FALSE),""))</f>
        <v/>
      </c>
      <c r="T489" s="139" t="str">
        <f>IF(D489=0,"",IFERROR(VLOOKUP(Kataloge_Import!A488,'Nachweis Miete_MNK'!$A$28:$AB$277,20,FALSE),""))</f>
        <v/>
      </c>
      <c r="U489" s="157" t="str">
        <f>IF(D489=0,"",IFERROR(VLOOKUP(Kataloge_Import!A488,'Nachweis Miete_MNK'!$A$28:$AB$277,25,FALSE),""))</f>
        <v/>
      </c>
      <c r="V489" s="144" t="str">
        <f>IF(AND($B489&lt;&gt;"",HHJ=Kataloge!S$1),CONCATENATE($U489,"_","Mietneben- bzw. Betriebsausgaben"),"")</f>
        <v/>
      </c>
      <c r="W489" s="144" t="str">
        <f>IF(AND($B489&lt;&gt;"",HHJ=Kataloge!T$1),CONCATENATE($U489,"_","Mietneben- bzw. Betriebsausgaben"),"")</f>
        <v/>
      </c>
      <c r="X489" s="144" t="str">
        <f>IF(AND($B489&lt;&gt;"",HHJ=Kataloge!U$1),CONCATENATE($U489,"_","Mietneben- bzw. Betriebsausgaben"),"")</f>
        <v/>
      </c>
      <c r="Y489" s="144" t="str">
        <f>IF(AND($B489&lt;&gt;"",HHJ=Kataloge!V$1),CONCATENATE($U489,"_","Mietneben- bzw. Betriebsausgaben"),"")</f>
        <v/>
      </c>
      <c r="Z489" s="144" t="str">
        <f>IF(AND($B489&lt;&gt;"",HHJ=Kataloge!W$1),CONCATENATE($U489,"_","Mietneben- bzw. Betriebsausgaben"),"")</f>
        <v/>
      </c>
      <c r="AA489" s="144" t="str">
        <f>IF(AND($B489&lt;&gt;"",HHJ=Kataloge!X$1),CONCATENATE($U489,"_","Mietneben- bzw. Betriebsausgaben"),"")</f>
        <v/>
      </c>
    </row>
    <row r="490" spans="1:27" ht="18" customHeight="1" x14ac:dyDescent="0.2">
      <c r="A490" s="86" t="str">
        <f t="shared" si="239"/>
        <v/>
      </c>
      <c r="B490" s="87" t="str">
        <f>IF(D490=0,"",IF(D490&lt;&gt;"",Kataloge_Import!B489,""))</f>
        <v/>
      </c>
      <c r="C490" s="87" t="str">
        <f t="shared" si="237"/>
        <v/>
      </c>
      <c r="D490" s="156" t="str">
        <f>IFERROR(VLOOKUP(Kataloge_Import!A489,'Nachweis Miete_MNK'!$A$28:$AB$277,23,FALSE),"")</f>
        <v/>
      </c>
      <c r="E490" s="90"/>
      <c r="F490" s="90"/>
      <c r="G490" s="88" t="str">
        <f>IF(D490=0,"",IFERROR(VLOOKUP(Kataloge_Import!A489,'Nachweis Miete_MNK'!$A$28:$AB$277,2,FALSE),""))</f>
        <v/>
      </c>
      <c r="H490" s="88" t="str">
        <f>IF(D490=0,"",IFERROR(VLOOKUP(Kataloge_Import!A489,'Nachweis Miete_MNK'!$A$28:$AB$277,3,FALSE),""))</f>
        <v/>
      </c>
      <c r="I490" s="88" t="str">
        <f>IF(D490=0,"",IFERROR(VLOOKUP(Kataloge_Import!A489,'Nachweis Miete_MNK'!$A$28:$AB$277,4,FALSE),""))</f>
        <v/>
      </c>
      <c r="J490" s="143" t="str">
        <f>IF(D490=0,"",IFERROR(VLOOKUP(Kataloge_Import!A489,'Nachweis Miete_MNK'!$A$28:$AB$277,5,FALSE),""))</f>
        <v/>
      </c>
      <c r="K490" s="143" t="str">
        <f>IF(D490=0,"",IFERROR(VLOOKUP(Kataloge_Import!A489,'Nachweis Miete_MNK'!$A$28:$AB$277,6,FALSE),""))</f>
        <v/>
      </c>
      <c r="L490" s="89" t="str">
        <f>IF(D490=0,"",IFERROR(VLOOKUP(Kataloge_Import!A489,'Nachweis Miete_MNK'!$A$28:$AB$277,9,FALSE),""))</f>
        <v/>
      </c>
      <c r="M490" s="89" t="str">
        <f>IF(D490=0,"",IFERROR(VLOOKUP(Kataloge_Import!A489,'Nachweis Miete_MNK'!$A$28:$AB$277,28,FALSE),""))</f>
        <v/>
      </c>
      <c r="N490" s="145" t="str">
        <f t="shared" ref="N490" si="259">IF(D490=0,"",IF(D490&lt;&gt;"","unbar",""))</f>
        <v/>
      </c>
      <c r="O490" s="143"/>
      <c r="P490" s="89"/>
      <c r="Q490" s="147"/>
      <c r="R490" s="89"/>
      <c r="S490" s="89"/>
      <c r="T490" s="89"/>
      <c r="U490" s="156"/>
      <c r="V490" s="143"/>
      <c r="W490" s="143"/>
      <c r="X490" s="143"/>
      <c r="Y490" s="143"/>
      <c r="Z490" s="143"/>
      <c r="AA490" s="143"/>
    </row>
    <row r="491" spans="1:27" ht="18" customHeight="1" x14ac:dyDescent="0.2">
      <c r="A491" s="137" t="str">
        <f t="shared" si="239"/>
        <v/>
      </c>
      <c r="B491" s="138" t="str">
        <f>IF(D491=0,"",IF(D491&lt;&gt;"",Kataloge_Import!B490,""))</f>
        <v/>
      </c>
      <c r="C491" s="138" t="str">
        <f t="shared" si="237"/>
        <v/>
      </c>
      <c r="D491" s="157" t="str">
        <f>IFERROR(VLOOKUP(Kataloge_Import!A490,'Nachweis Miete_MNK'!$A$28:$AB$277,26,FALSE),"")</f>
        <v/>
      </c>
      <c r="E491" s="90"/>
      <c r="F491" s="90"/>
      <c r="G491" s="140"/>
      <c r="H491" s="140"/>
      <c r="I491" s="140"/>
      <c r="J491" s="144"/>
      <c r="K491" s="144"/>
      <c r="L491" s="139"/>
      <c r="M491" s="139"/>
      <c r="N491" s="146"/>
      <c r="O491" s="144" t="str">
        <f>IF(D491=0,"",IFERROR(VLOOKUP(Kataloge_Import!A490,'Nachweis Miete_MNK'!$A$28:$AB$277,7,FALSE),""))</f>
        <v/>
      </c>
      <c r="P491" s="139" t="str">
        <f>IF(D491=0,"",IFERROR(VLOOKUP(Kataloge_Import!A490,'Nachweis Miete_MNK'!$A$28:$AB$277,14,FALSE),""))</f>
        <v/>
      </c>
      <c r="Q491" s="148" t="str">
        <f>IF(D491=0,"",IFERROR(VLOOKUP(Kataloge_Import!A490,'Nachweis Miete_MNK'!$A$28:$AB$277,8,FALSE),""))</f>
        <v/>
      </c>
      <c r="R491" s="139" t="str">
        <f>IF(D491=0,"",IFERROR(VLOOKUP(Kataloge_Import!A490,'Nachweis Miete_MNK'!$A$28:$AB$277,27,FALSE),""))</f>
        <v/>
      </c>
      <c r="S491" s="139" t="str">
        <f>IF(D491=0,"",IFERROR(VLOOKUP(Kataloge_Import!A490,'Nachweis Miete_MNK'!$A$28:$AB$277,18,FALSE),""))</f>
        <v/>
      </c>
      <c r="T491" s="139" t="str">
        <f>IF(D491=0,"",IFERROR(VLOOKUP(Kataloge_Import!A490,'Nachweis Miete_MNK'!$A$28:$AB$277,20,FALSE),""))</f>
        <v/>
      </c>
      <c r="U491" s="157" t="str">
        <f>IF(D491=0,"",IFERROR(VLOOKUP(Kataloge_Import!A490,'Nachweis Miete_MNK'!$A$28:$AB$277,25,FALSE),""))</f>
        <v/>
      </c>
      <c r="V491" s="144" t="str">
        <f>IF(AND($B491&lt;&gt;"",HHJ=Kataloge!S$1),CONCATENATE($U491,"_","Mietneben- bzw. Betriebsausgaben"),"")</f>
        <v/>
      </c>
      <c r="W491" s="144" t="str">
        <f>IF(AND($B491&lt;&gt;"",HHJ=Kataloge!T$1),CONCATENATE($U491,"_","Mietneben- bzw. Betriebsausgaben"),"")</f>
        <v/>
      </c>
      <c r="X491" s="144" t="str">
        <f>IF(AND($B491&lt;&gt;"",HHJ=Kataloge!U$1),CONCATENATE($U491,"_","Mietneben- bzw. Betriebsausgaben"),"")</f>
        <v/>
      </c>
      <c r="Y491" s="144" t="str">
        <f>IF(AND($B491&lt;&gt;"",HHJ=Kataloge!V$1),CONCATENATE($U491,"_","Mietneben- bzw. Betriebsausgaben"),"")</f>
        <v/>
      </c>
      <c r="Z491" s="144" t="str">
        <f>IF(AND($B491&lt;&gt;"",HHJ=Kataloge!W$1),CONCATENATE($U491,"_","Mietneben- bzw. Betriebsausgaben"),"")</f>
        <v/>
      </c>
      <c r="AA491" s="144" t="str">
        <f>IF(AND($B491&lt;&gt;"",HHJ=Kataloge!X$1),CONCATENATE($U491,"_","Mietneben- bzw. Betriebsausgaben"),"")</f>
        <v/>
      </c>
    </row>
    <row r="492" spans="1:27" ht="18" customHeight="1" x14ac:dyDescent="0.2">
      <c r="A492" s="86" t="str">
        <f t="shared" si="239"/>
        <v/>
      </c>
      <c r="B492" s="87" t="str">
        <f>IF(D492=0,"",IF(D492&lt;&gt;"",Kataloge_Import!B491,""))</f>
        <v/>
      </c>
      <c r="C492" s="87" t="str">
        <f t="shared" si="237"/>
        <v/>
      </c>
      <c r="D492" s="156" t="str">
        <f>IFERROR(VLOOKUP(Kataloge_Import!A491,'Nachweis Miete_MNK'!$A$28:$AB$277,23,FALSE),"")</f>
        <v/>
      </c>
      <c r="E492" s="90"/>
      <c r="F492" s="90"/>
      <c r="G492" s="88" t="str">
        <f>IF(D492=0,"",IFERROR(VLOOKUP(Kataloge_Import!A491,'Nachweis Miete_MNK'!$A$28:$AB$277,2,FALSE),""))</f>
        <v/>
      </c>
      <c r="H492" s="88" t="str">
        <f>IF(D492=0,"",IFERROR(VLOOKUP(Kataloge_Import!A491,'Nachweis Miete_MNK'!$A$28:$AB$277,3,FALSE),""))</f>
        <v/>
      </c>
      <c r="I492" s="88" t="str">
        <f>IF(D492=0,"",IFERROR(VLOOKUP(Kataloge_Import!A491,'Nachweis Miete_MNK'!$A$28:$AB$277,4,FALSE),""))</f>
        <v/>
      </c>
      <c r="J492" s="143" t="str">
        <f>IF(D492=0,"",IFERROR(VLOOKUP(Kataloge_Import!A491,'Nachweis Miete_MNK'!$A$28:$AB$277,5,FALSE),""))</f>
        <v/>
      </c>
      <c r="K492" s="143" t="str">
        <f>IF(D492=0,"",IFERROR(VLOOKUP(Kataloge_Import!A491,'Nachweis Miete_MNK'!$A$28:$AB$277,6,FALSE),""))</f>
        <v/>
      </c>
      <c r="L492" s="89" t="str">
        <f>IF(D492=0,"",IFERROR(VLOOKUP(Kataloge_Import!A491,'Nachweis Miete_MNK'!$A$28:$AB$277,9,FALSE),""))</f>
        <v/>
      </c>
      <c r="M492" s="89" t="str">
        <f>IF(D492=0,"",IFERROR(VLOOKUP(Kataloge_Import!A491,'Nachweis Miete_MNK'!$A$28:$AB$277,28,FALSE),""))</f>
        <v/>
      </c>
      <c r="N492" s="145" t="str">
        <f t="shared" ref="N492" si="260">IF(D492=0,"",IF(D492&lt;&gt;"","unbar",""))</f>
        <v/>
      </c>
      <c r="O492" s="143"/>
      <c r="P492" s="89"/>
      <c r="Q492" s="147"/>
      <c r="R492" s="89"/>
      <c r="S492" s="89"/>
      <c r="T492" s="89"/>
      <c r="U492" s="156"/>
      <c r="V492" s="143"/>
      <c r="W492" s="143"/>
      <c r="X492" s="143"/>
      <c r="Y492" s="143"/>
      <c r="Z492" s="143"/>
      <c r="AA492" s="143"/>
    </row>
    <row r="493" spans="1:27" ht="18" customHeight="1" x14ac:dyDescent="0.2">
      <c r="A493" s="137" t="str">
        <f t="shared" si="239"/>
        <v/>
      </c>
      <c r="B493" s="138" t="str">
        <f>IF(D493=0,"",IF(D493&lt;&gt;"",Kataloge_Import!B492,""))</f>
        <v/>
      </c>
      <c r="C493" s="138" t="str">
        <f t="shared" si="237"/>
        <v/>
      </c>
      <c r="D493" s="157" t="str">
        <f>IFERROR(VLOOKUP(Kataloge_Import!A492,'Nachweis Miete_MNK'!$A$28:$AB$277,26,FALSE),"")</f>
        <v/>
      </c>
      <c r="E493" s="90"/>
      <c r="F493" s="90"/>
      <c r="G493" s="140"/>
      <c r="H493" s="140"/>
      <c r="I493" s="140"/>
      <c r="J493" s="144"/>
      <c r="K493" s="144"/>
      <c r="L493" s="139"/>
      <c r="M493" s="139"/>
      <c r="N493" s="146"/>
      <c r="O493" s="144" t="str">
        <f>IF(D493=0,"",IFERROR(VLOOKUP(Kataloge_Import!A492,'Nachweis Miete_MNK'!$A$28:$AB$277,7,FALSE),""))</f>
        <v/>
      </c>
      <c r="P493" s="139" t="str">
        <f>IF(D493=0,"",IFERROR(VLOOKUP(Kataloge_Import!A492,'Nachweis Miete_MNK'!$A$28:$AB$277,14,FALSE),""))</f>
        <v/>
      </c>
      <c r="Q493" s="148" t="str">
        <f>IF(D493=0,"",IFERROR(VLOOKUP(Kataloge_Import!A492,'Nachweis Miete_MNK'!$A$28:$AB$277,8,FALSE),""))</f>
        <v/>
      </c>
      <c r="R493" s="139" t="str">
        <f>IF(D493=0,"",IFERROR(VLOOKUP(Kataloge_Import!A492,'Nachweis Miete_MNK'!$A$28:$AB$277,27,FALSE),""))</f>
        <v/>
      </c>
      <c r="S493" s="139" t="str">
        <f>IF(D493=0,"",IFERROR(VLOOKUP(Kataloge_Import!A492,'Nachweis Miete_MNK'!$A$28:$AB$277,18,FALSE),""))</f>
        <v/>
      </c>
      <c r="T493" s="139" t="str">
        <f>IF(D493=0,"",IFERROR(VLOOKUP(Kataloge_Import!A492,'Nachweis Miete_MNK'!$A$28:$AB$277,20,FALSE),""))</f>
        <v/>
      </c>
      <c r="U493" s="157" t="str">
        <f>IF(D493=0,"",IFERROR(VLOOKUP(Kataloge_Import!A492,'Nachweis Miete_MNK'!$A$28:$AB$277,25,FALSE),""))</f>
        <v/>
      </c>
      <c r="V493" s="144" t="str">
        <f>IF(AND($B493&lt;&gt;"",HHJ=Kataloge!S$1),CONCATENATE($U493,"_","Mietneben- bzw. Betriebsausgaben"),"")</f>
        <v/>
      </c>
      <c r="W493" s="144" t="str">
        <f>IF(AND($B493&lt;&gt;"",HHJ=Kataloge!T$1),CONCATENATE($U493,"_","Mietneben- bzw. Betriebsausgaben"),"")</f>
        <v/>
      </c>
      <c r="X493" s="144" t="str">
        <f>IF(AND($B493&lt;&gt;"",HHJ=Kataloge!U$1),CONCATENATE($U493,"_","Mietneben- bzw. Betriebsausgaben"),"")</f>
        <v/>
      </c>
      <c r="Y493" s="144" t="str">
        <f>IF(AND($B493&lt;&gt;"",HHJ=Kataloge!V$1),CONCATENATE($U493,"_","Mietneben- bzw. Betriebsausgaben"),"")</f>
        <v/>
      </c>
      <c r="Z493" s="144" t="str">
        <f>IF(AND($B493&lt;&gt;"",HHJ=Kataloge!W$1),CONCATENATE($U493,"_","Mietneben- bzw. Betriebsausgaben"),"")</f>
        <v/>
      </c>
      <c r="AA493" s="144" t="str">
        <f>IF(AND($B493&lt;&gt;"",HHJ=Kataloge!X$1),CONCATENATE($U493,"_","Mietneben- bzw. Betriebsausgaben"),"")</f>
        <v/>
      </c>
    </row>
    <row r="494" spans="1:27" ht="18" customHeight="1" x14ac:dyDescent="0.2">
      <c r="A494" s="86" t="str">
        <f t="shared" si="239"/>
        <v/>
      </c>
      <c r="B494" s="87" t="str">
        <f>IF(D494=0,"",IF(D494&lt;&gt;"",Kataloge_Import!B493,""))</f>
        <v/>
      </c>
      <c r="C494" s="87" t="str">
        <f t="shared" si="237"/>
        <v/>
      </c>
      <c r="D494" s="156" t="str">
        <f>IFERROR(VLOOKUP(Kataloge_Import!A493,'Nachweis Miete_MNK'!$A$28:$AB$277,23,FALSE),"")</f>
        <v/>
      </c>
      <c r="E494" s="90"/>
      <c r="F494" s="90"/>
      <c r="G494" s="88" t="str">
        <f>IF(D494=0,"",IFERROR(VLOOKUP(Kataloge_Import!A493,'Nachweis Miete_MNK'!$A$28:$AB$277,2,FALSE),""))</f>
        <v/>
      </c>
      <c r="H494" s="88" t="str">
        <f>IF(D494=0,"",IFERROR(VLOOKUP(Kataloge_Import!A493,'Nachweis Miete_MNK'!$A$28:$AB$277,3,FALSE),""))</f>
        <v/>
      </c>
      <c r="I494" s="88" t="str">
        <f>IF(D494=0,"",IFERROR(VLOOKUP(Kataloge_Import!A493,'Nachweis Miete_MNK'!$A$28:$AB$277,4,FALSE),""))</f>
        <v/>
      </c>
      <c r="J494" s="143" t="str">
        <f>IF(D494=0,"",IFERROR(VLOOKUP(Kataloge_Import!A493,'Nachweis Miete_MNK'!$A$28:$AB$277,5,FALSE),""))</f>
        <v/>
      </c>
      <c r="K494" s="143" t="str">
        <f>IF(D494=0,"",IFERROR(VLOOKUP(Kataloge_Import!A493,'Nachweis Miete_MNK'!$A$28:$AB$277,6,FALSE),""))</f>
        <v/>
      </c>
      <c r="L494" s="89" t="str">
        <f>IF(D494=0,"",IFERROR(VLOOKUP(Kataloge_Import!A493,'Nachweis Miete_MNK'!$A$28:$AB$277,9,FALSE),""))</f>
        <v/>
      </c>
      <c r="M494" s="89" t="str">
        <f>IF(D494=0,"",IFERROR(VLOOKUP(Kataloge_Import!A493,'Nachweis Miete_MNK'!$A$28:$AB$277,28,FALSE),""))</f>
        <v/>
      </c>
      <c r="N494" s="145" t="str">
        <f t="shared" ref="N494" si="261">IF(D494=0,"",IF(D494&lt;&gt;"","unbar",""))</f>
        <v/>
      </c>
      <c r="O494" s="143"/>
      <c r="P494" s="89"/>
      <c r="Q494" s="147"/>
      <c r="R494" s="89"/>
      <c r="S494" s="89"/>
      <c r="T494" s="89"/>
      <c r="U494" s="156"/>
      <c r="V494" s="143"/>
      <c r="W494" s="143"/>
      <c r="X494" s="143"/>
      <c r="Y494" s="143"/>
      <c r="Z494" s="143"/>
      <c r="AA494" s="143"/>
    </row>
    <row r="495" spans="1:27" ht="18" customHeight="1" x14ac:dyDescent="0.2">
      <c r="A495" s="137" t="str">
        <f t="shared" si="239"/>
        <v/>
      </c>
      <c r="B495" s="138" t="str">
        <f>IF(D495=0,"",IF(D495&lt;&gt;"",Kataloge_Import!B494,""))</f>
        <v/>
      </c>
      <c r="C495" s="138" t="str">
        <f t="shared" si="237"/>
        <v/>
      </c>
      <c r="D495" s="157" t="str">
        <f>IFERROR(VLOOKUP(Kataloge_Import!A494,'Nachweis Miete_MNK'!$A$28:$AB$277,26,FALSE),"")</f>
        <v/>
      </c>
      <c r="E495" s="90"/>
      <c r="F495" s="90"/>
      <c r="G495" s="140"/>
      <c r="H495" s="140"/>
      <c r="I495" s="140"/>
      <c r="J495" s="144"/>
      <c r="K495" s="144"/>
      <c r="L495" s="139"/>
      <c r="M495" s="139"/>
      <c r="N495" s="146"/>
      <c r="O495" s="144" t="str">
        <f>IF(D495=0,"",IFERROR(VLOOKUP(Kataloge_Import!A494,'Nachweis Miete_MNK'!$A$28:$AB$277,7,FALSE),""))</f>
        <v/>
      </c>
      <c r="P495" s="139" t="str">
        <f>IF(D495=0,"",IFERROR(VLOOKUP(Kataloge_Import!A494,'Nachweis Miete_MNK'!$A$28:$AB$277,14,FALSE),""))</f>
        <v/>
      </c>
      <c r="Q495" s="148" t="str">
        <f>IF(D495=0,"",IFERROR(VLOOKUP(Kataloge_Import!A494,'Nachweis Miete_MNK'!$A$28:$AB$277,8,FALSE),""))</f>
        <v/>
      </c>
      <c r="R495" s="139" t="str">
        <f>IF(D495=0,"",IFERROR(VLOOKUP(Kataloge_Import!A494,'Nachweis Miete_MNK'!$A$28:$AB$277,27,FALSE),""))</f>
        <v/>
      </c>
      <c r="S495" s="139" t="str">
        <f>IF(D495=0,"",IFERROR(VLOOKUP(Kataloge_Import!A494,'Nachweis Miete_MNK'!$A$28:$AB$277,18,FALSE),""))</f>
        <v/>
      </c>
      <c r="T495" s="139" t="str">
        <f>IF(D495=0,"",IFERROR(VLOOKUP(Kataloge_Import!A494,'Nachweis Miete_MNK'!$A$28:$AB$277,20,FALSE),""))</f>
        <v/>
      </c>
      <c r="U495" s="157" t="str">
        <f>IF(D495=0,"",IFERROR(VLOOKUP(Kataloge_Import!A494,'Nachweis Miete_MNK'!$A$28:$AB$277,25,FALSE),""))</f>
        <v/>
      </c>
      <c r="V495" s="144" t="str">
        <f>IF(AND($B495&lt;&gt;"",HHJ=Kataloge!S$1),CONCATENATE($U495,"_","Mietneben- bzw. Betriebsausgaben"),"")</f>
        <v/>
      </c>
      <c r="W495" s="144" t="str">
        <f>IF(AND($B495&lt;&gt;"",HHJ=Kataloge!T$1),CONCATENATE($U495,"_","Mietneben- bzw. Betriebsausgaben"),"")</f>
        <v/>
      </c>
      <c r="X495" s="144" t="str">
        <f>IF(AND($B495&lt;&gt;"",HHJ=Kataloge!U$1),CONCATENATE($U495,"_","Mietneben- bzw. Betriebsausgaben"),"")</f>
        <v/>
      </c>
      <c r="Y495" s="144" t="str">
        <f>IF(AND($B495&lt;&gt;"",HHJ=Kataloge!V$1),CONCATENATE($U495,"_","Mietneben- bzw. Betriebsausgaben"),"")</f>
        <v/>
      </c>
      <c r="Z495" s="144" t="str">
        <f>IF(AND($B495&lt;&gt;"",HHJ=Kataloge!W$1),CONCATENATE($U495,"_","Mietneben- bzw. Betriebsausgaben"),"")</f>
        <v/>
      </c>
      <c r="AA495" s="144" t="str">
        <f>IF(AND($B495&lt;&gt;"",HHJ=Kataloge!X$1),CONCATENATE($U495,"_","Mietneben- bzw. Betriebsausgaben"),"")</f>
        <v/>
      </c>
    </row>
    <row r="496" spans="1:27" ht="18" customHeight="1" x14ac:dyDescent="0.2">
      <c r="A496" s="86" t="str">
        <f t="shared" si="239"/>
        <v/>
      </c>
      <c r="B496" s="87" t="str">
        <f>IF(D496=0,"",IF(D496&lt;&gt;"",Kataloge_Import!B495,""))</f>
        <v/>
      </c>
      <c r="C496" s="87" t="str">
        <f t="shared" si="237"/>
        <v/>
      </c>
      <c r="D496" s="156" t="str">
        <f>IFERROR(VLOOKUP(Kataloge_Import!A495,'Nachweis Miete_MNK'!$A$28:$AB$277,23,FALSE),"")</f>
        <v/>
      </c>
      <c r="E496" s="90"/>
      <c r="F496" s="90"/>
      <c r="G496" s="88" t="str">
        <f>IF(D496=0,"",IFERROR(VLOOKUP(Kataloge_Import!A495,'Nachweis Miete_MNK'!$A$28:$AB$277,2,FALSE),""))</f>
        <v/>
      </c>
      <c r="H496" s="88" t="str">
        <f>IF(D496=0,"",IFERROR(VLOOKUP(Kataloge_Import!A495,'Nachweis Miete_MNK'!$A$28:$AB$277,3,FALSE),""))</f>
        <v/>
      </c>
      <c r="I496" s="88" t="str">
        <f>IF(D496=0,"",IFERROR(VLOOKUP(Kataloge_Import!A495,'Nachweis Miete_MNK'!$A$28:$AB$277,4,FALSE),""))</f>
        <v/>
      </c>
      <c r="J496" s="143" t="str">
        <f>IF(D496=0,"",IFERROR(VLOOKUP(Kataloge_Import!A495,'Nachweis Miete_MNK'!$A$28:$AB$277,5,FALSE),""))</f>
        <v/>
      </c>
      <c r="K496" s="143" t="str">
        <f>IF(D496=0,"",IFERROR(VLOOKUP(Kataloge_Import!A495,'Nachweis Miete_MNK'!$A$28:$AB$277,6,FALSE),""))</f>
        <v/>
      </c>
      <c r="L496" s="89" t="str">
        <f>IF(D496=0,"",IFERROR(VLOOKUP(Kataloge_Import!A495,'Nachweis Miete_MNK'!$A$28:$AB$277,9,FALSE),""))</f>
        <v/>
      </c>
      <c r="M496" s="89" t="str">
        <f>IF(D496=0,"",IFERROR(VLOOKUP(Kataloge_Import!A495,'Nachweis Miete_MNK'!$A$28:$AB$277,28,FALSE),""))</f>
        <v/>
      </c>
      <c r="N496" s="145" t="str">
        <f t="shared" ref="N496" si="262">IF(D496=0,"",IF(D496&lt;&gt;"","unbar",""))</f>
        <v/>
      </c>
      <c r="O496" s="143"/>
      <c r="P496" s="89"/>
      <c r="Q496" s="147"/>
      <c r="R496" s="89"/>
      <c r="S496" s="89"/>
      <c r="T496" s="89"/>
      <c r="U496" s="156"/>
      <c r="V496" s="143"/>
      <c r="W496" s="143"/>
      <c r="X496" s="143"/>
      <c r="Y496" s="143"/>
      <c r="Z496" s="143"/>
      <c r="AA496" s="143"/>
    </row>
    <row r="497" spans="1:27" ht="18" customHeight="1" x14ac:dyDescent="0.2">
      <c r="A497" s="137" t="str">
        <f t="shared" si="239"/>
        <v/>
      </c>
      <c r="B497" s="138" t="str">
        <f>IF(D497=0,"",IF(D497&lt;&gt;"",Kataloge_Import!B496,""))</f>
        <v/>
      </c>
      <c r="C497" s="138" t="str">
        <f t="shared" si="237"/>
        <v/>
      </c>
      <c r="D497" s="157" t="str">
        <f>IFERROR(VLOOKUP(Kataloge_Import!A496,'Nachweis Miete_MNK'!$A$28:$AB$277,26,FALSE),"")</f>
        <v/>
      </c>
      <c r="E497" s="90"/>
      <c r="F497" s="90"/>
      <c r="G497" s="140"/>
      <c r="H497" s="140"/>
      <c r="I497" s="140"/>
      <c r="J497" s="144"/>
      <c r="K497" s="144"/>
      <c r="L497" s="139"/>
      <c r="M497" s="139"/>
      <c r="N497" s="146"/>
      <c r="O497" s="144" t="str">
        <f>IF(D497=0,"",IFERROR(VLOOKUP(Kataloge_Import!A496,'Nachweis Miete_MNK'!$A$28:$AB$277,7,FALSE),""))</f>
        <v/>
      </c>
      <c r="P497" s="139" t="str">
        <f>IF(D497=0,"",IFERROR(VLOOKUP(Kataloge_Import!A496,'Nachweis Miete_MNK'!$A$28:$AB$277,14,FALSE),""))</f>
        <v/>
      </c>
      <c r="Q497" s="148" t="str">
        <f>IF(D497=0,"",IFERROR(VLOOKUP(Kataloge_Import!A496,'Nachweis Miete_MNK'!$A$28:$AB$277,8,FALSE),""))</f>
        <v/>
      </c>
      <c r="R497" s="139" t="str">
        <f>IF(D497=0,"",IFERROR(VLOOKUP(Kataloge_Import!A496,'Nachweis Miete_MNK'!$A$28:$AB$277,27,FALSE),""))</f>
        <v/>
      </c>
      <c r="S497" s="139" t="str">
        <f>IF(D497=0,"",IFERROR(VLOOKUP(Kataloge_Import!A496,'Nachweis Miete_MNK'!$A$28:$AB$277,18,FALSE),""))</f>
        <v/>
      </c>
      <c r="T497" s="139" t="str">
        <f>IF(D497=0,"",IFERROR(VLOOKUP(Kataloge_Import!A496,'Nachweis Miete_MNK'!$A$28:$AB$277,20,FALSE),""))</f>
        <v/>
      </c>
      <c r="U497" s="157" t="str">
        <f>IF(D497=0,"",IFERROR(VLOOKUP(Kataloge_Import!A496,'Nachweis Miete_MNK'!$A$28:$AB$277,25,FALSE),""))</f>
        <v/>
      </c>
      <c r="V497" s="144" t="str">
        <f>IF(AND($B497&lt;&gt;"",HHJ=Kataloge!S$1),CONCATENATE($U497,"_","Mietneben- bzw. Betriebsausgaben"),"")</f>
        <v/>
      </c>
      <c r="W497" s="144" t="str">
        <f>IF(AND($B497&lt;&gt;"",HHJ=Kataloge!T$1),CONCATENATE($U497,"_","Mietneben- bzw. Betriebsausgaben"),"")</f>
        <v/>
      </c>
      <c r="X497" s="144" t="str">
        <f>IF(AND($B497&lt;&gt;"",HHJ=Kataloge!U$1),CONCATENATE($U497,"_","Mietneben- bzw. Betriebsausgaben"),"")</f>
        <v/>
      </c>
      <c r="Y497" s="144" t="str">
        <f>IF(AND($B497&lt;&gt;"",HHJ=Kataloge!V$1),CONCATENATE($U497,"_","Mietneben- bzw. Betriebsausgaben"),"")</f>
        <v/>
      </c>
      <c r="Z497" s="144" t="str">
        <f>IF(AND($B497&lt;&gt;"",HHJ=Kataloge!W$1),CONCATENATE($U497,"_","Mietneben- bzw. Betriebsausgaben"),"")</f>
        <v/>
      </c>
      <c r="AA497" s="144" t="str">
        <f>IF(AND($B497&lt;&gt;"",HHJ=Kataloge!X$1),CONCATENATE($U497,"_","Mietneben- bzw. Betriebsausgaben"),"")</f>
        <v/>
      </c>
    </row>
    <row r="498" spans="1:27" ht="18" customHeight="1" x14ac:dyDescent="0.2">
      <c r="A498" s="86" t="str">
        <f t="shared" si="239"/>
        <v/>
      </c>
      <c r="B498" s="87" t="str">
        <f>IF(D498=0,"",IF(D498&lt;&gt;"",Kataloge_Import!B497,""))</f>
        <v/>
      </c>
      <c r="C498" s="87" t="str">
        <f t="shared" si="237"/>
        <v/>
      </c>
      <c r="D498" s="156" t="str">
        <f>IFERROR(VLOOKUP(Kataloge_Import!A497,'Nachweis Miete_MNK'!$A$28:$AB$277,23,FALSE),"")</f>
        <v/>
      </c>
      <c r="E498" s="90"/>
      <c r="F498" s="90"/>
      <c r="G498" s="88" t="str">
        <f>IF(D498=0,"",IFERROR(VLOOKUP(Kataloge_Import!A497,'Nachweis Miete_MNK'!$A$28:$AB$277,2,FALSE),""))</f>
        <v/>
      </c>
      <c r="H498" s="88" t="str">
        <f>IF(D498=0,"",IFERROR(VLOOKUP(Kataloge_Import!A497,'Nachweis Miete_MNK'!$A$28:$AB$277,3,FALSE),""))</f>
        <v/>
      </c>
      <c r="I498" s="88" t="str">
        <f>IF(D498=0,"",IFERROR(VLOOKUP(Kataloge_Import!A497,'Nachweis Miete_MNK'!$A$28:$AB$277,4,FALSE),""))</f>
        <v/>
      </c>
      <c r="J498" s="143" t="str">
        <f>IF(D498=0,"",IFERROR(VLOOKUP(Kataloge_Import!A497,'Nachweis Miete_MNK'!$A$28:$AB$277,5,FALSE),""))</f>
        <v/>
      </c>
      <c r="K498" s="143" t="str">
        <f>IF(D498=0,"",IFERROR(VLOOKUP(Kataloge_Import!A497,'Nachweis Miete_MNK'!$A$28:$AB$277,6,FALSE),""))</f>
        <v/>
      </c>
      <c r="L498" s="89" t="str">
        <f>IF(D498=0,"",IFERROR(VLOOKUP(Kataloge_Import!A497,'Nachweis Miete_MNK'!$A$28:$AB$277,9,FALSE),""))</f>
        <v/>
      </c>
      <c r="M498" s="89" t="str">
        <f>IF(D498=0,"",IFERROR(VLOOKUP(Kataloge_Import!A497,'Nachweis Miete_MNK'!$A$28:$AB$277,28,FALSE),""))</f>
        <v/>
      </c>
      <c r="N498" s="145" t="str">
        <f t="shared" ref="N498" si="263">IF(D498=0,"",IF(D498&lt;&gt;"","unbar",""))</f>
        <v/>
      </c>
      <c r="O498" s="143"/>
      <c r="P498" s="89"/>
      <c r="Q498" s="147"/>
      <c r="R498" s="89"/>
      <c r="S498" s="89"/>
      <c r="T498" s="89"/>
      <c r="U498" s="156"/>
      <c r="V498" s="143"/>
      <c r="W498" s="143"/>
      <c r="X498" s="143"/>
      <c r="Y498" s="143"/>
      <c r="Z498" s="143"/>
      <c r="AA498" s="143"/>
    </row>
    <row r="499" spans="1:27" ht="18" customHeight="1" x14ac:dyDescent="0.2">
      <c r="A499" s="137" t="str">
        <f t="shared" si="239"/>
        <v/>
      </c>
      <c r="B499" s="138" t="str">
        <f>IF(D499=0,"",IF(D499&lt;&gt;"",Kataloge_Import!B498,""))</f>
        <v/>
      </c>
      <c r="C499" s="138" t="str">
        <f t="shared" si="237"/>
        <v/>
      </c>
      <c r="D499" s="157" t="str">
        <f>IFERROR(VLOOKUP(Kataloge_Import!A498,'Nachweis Miete_MNK'!$A$28:$AB$277,26,FALSE),"")</f>
        <v/>
      </c>
      <c r="E499" s="90"/>
      <c r="F499" s="90"/>
      <c r="G499" s="140"/>
      <c r="H499" s="140"/>
      <c r="I499" s="140"/>
      <c r="J499" s="144"/>
      <c r="K499" s="144"/>
      <c r="L499" s="139"/>
      <c r="M499" s="139"/>
      <c r="N499" s="146"/>
      <c r="O499" s="144" t="str">
        <f>IF(D499=0,"",IFERROR(VLOOKUP(Kataloge_Import!A498,'Nachweis Miete_MNK'!$A$28:$AB$277,7,FALSE),""))</f>
        <v/>
      </c>
      <c r="P499" s="139" t="str">
        <f>IF(D499=0,"",IFERROR(VLOOKUP(Kataloge_Import!A498,'Nachweis Miete_MNK'!$A$28:$AB$277,14,FALSE),""))</f>
        <v/>
      </c>
      <c r="Q499" s="148" t="str">
        <f>IF(D499=0,"",IFERROR(VLOOKUP(Kataloge_Import!A498,'Nachweis Miete_MNK'!$A$28:$AB$277,8,FALSE),""))</f>
        <v/>
      </c>
      <c r="R499" s="139" t="str">
        <f>IF(D499=0,"",IFERROR(VLOOKUP(Kataloge_Import!A498,'Nachweis Miete_MNK'!$A$28:$AB$277,27,FALSE),""))</f>
        <v/>
      </c>
      <c r="S499" s="139" t="str">
        <f>IF(D499=0,"",IFERROR(VLOOKUP(Kataloge_Import!A498,'Nachweis Miete_MNK'!$A$28:$AB$277,18,FALSE),""))</f>
        <v/>
      </c>
      <c r="T499" s="139" t="str">
        <f>IF(D499=0,"",IFERROR(VLOOKUP(Kataloge_Import!A498,'Nachweis Miete_MNK'!$A$28:$AB$277,20,FALSE),""))</f>
        <v/>
      </c>
      <c r="U499" s="157" t="str">
        <f>IF(D499=0,"",IFERROR(VLOOKUP(Kataloge_Import!A498,'Nachweis Miete_MNK'!$A$28:$AB$277,25,FALSE),""))</f>
        <v/>
      </c>
      <c r="V499" s="144" t="str">
        <f>IF(AND($B499&lt;&gt;"",HHJ=Kataloge!S$1),CONCATENATE($U499,"_","Mietneben- bzw. Betriebsausgaben"),"")</f>
        <v/>
      </c>
      <c r="W499" s="144" t="str">
        <f>IF(AND($B499&lt;&gt;"",HHJ=Kataloge!T$1),CONCATENATE($U499,"_","Mietneben- bzw. Betriebsausgaben"),"")</f>
        <v/>
      </c>
      <c r="X499" s="144" t="str">
        <f>IF(AND($B499&lt;&gt;"",HHJ=Kataloge!U$1),CONCATENATE($U499,"_","Mietneben- bzw. Betriebsausgaben"),"")</f>
        <v/>
      </c>
      <c r="Y499" s="144" t="str">
        <f>IF(AND($B499&lt;&gt;"",HHJ=Kataloge!V$1),CONCATENATE($U499,"_","Mietneben- bzw. Betriebsausgaben"),"")</f>
        <v/>
      </c>
      <c r="Z499" s="144" t="str">
        <f>IF(AND($B499&lt;&gt;"",HHJ=Kataloge!W$1),CONCATENATE($U499,"_","Mietneben- bzw. Betriebsausgaben"),"")</f>
        <v/>
      </c>
      <c r="AA499" s="144" t="str">
        <f>IF(AND($B499&lt;&gt;"",HHJ=Kataloge!X$1),CONCATENATE($U499,"_","Mietneben- bzw. Betriebsausgaben"),"")</f>
        <v/>
      </c>
    </row>
    <row r="500" spans="1:27" ht="18" customHeight="1" x14ac:dyDescent="0.2">
      <c r="A500" s="86" t="str">
        <f t="shared" si="239"/>
        <v/>
      </c>
      <c r="B500" s="87" t="str">
        <f>IF(D500=0,"",IF(D500&lt;&gt;"",Kataloge_Import!B499,""))</f>
        <v/>
      </c>
      <c r="C500" s="87" t="str">
        <f t="shared" si="237"/>
        <v/>
      </c>
      <c r="D500" s="156" t="str">
        <f>IFERROR(VLOOKUP(Kataloge_Import!A499,'Nachweis Miete_MNK'!$A$28:$AB$277,23,FALSE),"")</f>
        <v/>
      </c>
      <c r="E500" s="90"/>
      <c r="F500" s="90"/>
      <c r="G500" s="88" t="str">
        <f>IF(D500=0,"",IFERROR(VLOOKUP(Kataloge_Import!A499,'Nachweis Miete_MNK'!$A$28:$AB$277,2,FALSE),""))</f>
        <v/>
      </c>
      <c r="H500" s="88" t="str">
        <f>IF(D500=0,"",IFERROR(VLOOKUP(Kataloge_Import!A499,'Nachweis Miete_MNK'!$A$28:$AB$277,3,FALSE),""))</f>
        <v/>
      </c>
      <c r="I500" s="88" t="str">
        <f>IF(D500=0,"",IFERROR(VLOOKUP(Kataloge_Import!A499,'Nachweis Miete_MNK'!$A$28:$AB$277,4,FALSE),""))</f>
        <v/>
      </c>
      <c r="J500" s="143" t="str">
        <f>IF(D500=0,"",IFERROR(VLOOKUP(Kataloge_Import!A499,'Nachweis Miete_MNK'!$A$28:$AB$277,5,FALSE),""))</f>
        <v/>
      </c>
      <c r="K500" s="143" t="str">
        <f>IF(D500=0,"",IFERROR(VLOOKUP(Kataloge_Import!A499,'Nachweis Miete_MNK'!$A$28:$AB$277,6,FALSE),""))</f>
        <v/>
      </c>
      <c r="L500" s="89" t="str">
        <f>IF(D500=0,"",IFERROR(VLOOKUP(Kataloge_Import!A499,'Nachweis Miete_MNK'!$A$28:$AB$277,9,FALSE),""))</f>
        <v/>
      </c>
      <c r="M500" s="89" t="str">
        <f>IF(D500=0,"",IFERROR(VLOOKUP(Kataloge_Import!A499,'Nachweis Miete_MNK'!$A$28:$AB$277,28,FALSE),""))</f>
        <v/>
      </c>
      <c r="N500" s="145" t="str">
        <f t="shared" ref="N500" si="264">IF(D500=0,"",IF(D500&lt;&gt;"","unbar",""))</f>
        <v/>
      </c>
      <c r="O500" s="143"/>
      <c r="P500" s="89"/>
      <c r="Q500" s="147"/>
      <c r="R500" s="89"/>
      <c r="S500" s="89"/>
      <c r="T500" s="89"/>
      <c r="U500" s="156"/>
      <c r="V500" s="143"/>
      <c r="W500" s="143"/>
      <c r="X500" s="143"/>
      <c r="Y500" s="143"/>
      <c r="Z500" s="143"/>
      <c r="AA500" s="143"/>
    </row>
    <row r="501" spans="1:27" ht="18" customHeight="1" x14ac:dyDescent="0.2">
      <c r="A501" s="137" t="str">
        <f t="shared" si="239"/>
        <v/>
      </c>
      <c r="B501" s="138" t="str">
        <f>IF(D501=0,"",IF(D501&lt;&gt;"",Kataloge_Import!B500,""))</f>
        <v/>
      </c>
      <c r="C501" s="138" t="str">
        <f t="shared" si="237"/>
        <v/>
      </c>
      <c r="D501" s="157" t="str">
        <f>IFERROR(VLOOKUP(Kataloge_Import!A500,'Nachweis Miete_MNK'!$A$28:$AB$277,26,FALSE),"")</f>
        <v/>
      </c>
      <c r="E501" s="90"/>
      <c r="F501" s="90"/>
      <c r="G501" s="140"/>
      <c r="H501" s="140"/>
      <c r="I501" s="140"/>
      <c r="J501" s="144"/>
      <c r="K501" s="144"/>
      <c r="L501" s="139"/>
      <c r="M501" s="139"/>
      <c r="N501" s="146"/>
      <c r="O501" s="144" t="str">
        <f>IF(D501=0,"",IFERROR(VLOOKUP(Kataloge_Import!A500,'Nachweis Miete_MNK'!$A$28:$AB$277,7,FALSE),""))</f>
        <v/>
      </c>
      <c r="P501" s="139" t="str">
        <f>IF(D501=0,"",IFERROR(VLOOKUP(Kataloge_Import!A500,'Nachweis Miete_MNK'!$A$28:$AB$277,14,FALSE),""))</f>
        <v/>
      </c>
      <c r="Q501" s="148" t="str">
        <f>IF(D501=0,"",IFERROR(VLOOKUP(Kataloge_Import!A500,'Nachweis Miete_MNK'!$A$28:$AB$277,8,FALSE),""))</f>
        <v/>
      </c>
      <c r="R501" s="139" t="str">
        <f>IF(D501=0,"",IFERROR(VLOOKUP(Kataloge_Import!A500,'Nachweis Miete_MNK'!$A$28:$AB$277,27,FALSE),""))</f>
        <v/>
      </c>
      <c r="S501" s="139" t="str">
        <f>IF(D501=0,"",IFERROR(VLOOKUP(Kataloge_Import!A500,'Nachweis Miete_MNK'!$A$28:$AB$277,18,FALSE),""))</f>
        <v/>
      </c>
      <c r="T501" s="139" t="str">
        <f>IF(D501=0,"",IFERROR(VLOOKUP(Kataloge_Import!A500,'Nachweis Miete_MNK'!$A$28:$AB$277,20,FALSE),""))</f>
        <v/>
      </c>
      <c r="U501" s="157" t="str">
        <f>IF(D501=0,"",IFERROR(VLOOKUP(Kataloge_Import!A500,'Nachweis Miete_MNK'!$A$28:$AB$277,25,FALSE),""))</f>
        <v/>
      </c>
      <c r="V501" s="144" t="str">
        <f>IF(AND($B501&lt;&gt;"",HHJ=Kataloge!S$1),CONCATENATE($U501,"_","Mietneben- bzw. Betriebsausgaben"),"")</f>
        <v/>
      </c>
      <c r="W501" s="144" t="str">
        <f>IF(AND($B501&lt;&gt;"",HHJ=Kataloge!T$1),CONCATENATE($U501,"_","Mietneben- bzw. Betriebsausgaben"),"")</f>
        <v/>
      </c>
      <c r="X501" s="144" t="str">
        <f>IF(AND($B501&lt;&gt;"",HHJ=Kataloge!U$1),CONCATENATE($U501,"_","Mietneben- bzw. Betriebsausgaben"),"")</f>
        <v/>
      </c>
      <c r="Y501" s="144" t="str">
        <f>IF(AND($B501&lt;&gt;"",HHJ=Kataloge!V$1),CONCATENATE($U501,"_","Mietneben- bzw. Betriebsausgaben"),"")</f>
        <v/>
      </c>
      <c r="Z501" s="144" t="str">
        <f>IF(AND($B501&lt;&gt;"",HHJ=Kataloge!W$1),CONCATENATE($U501,"_","Mietneben- bzw. Betriebsausgaben"),"")</f>
        <v/>
      </c>
      <c r="AA501" s="144" t="str">
        <f>IF(AND($B501&lt;&gt;"",HHJ=Kataloge!X$1),CONCATENATE($U501,"_","Mietneben- bzw. Betriebsausgaben"),"")</f>
        <v/>
      </c>
    </row>
  </sheetData>
  <sheetProtection password="D62E" sheet="1" objects="1" scenarios="1" selectLockedCells="1" autoFilter="0"/>
  <printOptions horizontalCentered="1"/>
  <pageMargins left="0.19685039370078741" right="0.19685039370078741" top="0.59055118110236227" bottom="0.59055118110236227" header="0.19685039370078741" footer="0.19685039370078741"/>
  <pageSetup paperSize="9" scale="28" fitToHeight="0" orientation="landscape" useFirstPageNumber="1" r:id="rId1"/>
  <headerFooter alignWithMargins="0">
    <oddFooter>&amp;C&amp;9Seite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C277"/>
  <sheetViews>
    <sheetView showGridLines="0" tabSelected="1" zoomScaleNormal="100" zoomScaleSheetLayoutView="100" workbookViewId="0">
      <selection activeCell="C4" sqref="C4"/>
    </sheetView>
  </sheetViews>
  <sheetFormatPr baseColWidth="10" defaultColWidth="11.42578125" defaultRowHeight="12" x14ac:dyDescent="0.2"/>
  <cols>
    <col min="1" max="1" width="5.7109375" style="2" customWidth="1"/>
    <col min="2" max="2" width="20.7109375" style="2" customWidth="1"/>
    <col min="3" max="3" width="16.7109375" style="2" customWidth="1"/>
    <col min="4" max="4" width="15.7109375" style="2" customWidth="1"/>
    <col min="5" max="7" width="35.7109375" style="2" customWidth="1"/>
    <col min="8" max="9" width="15.7109375" style="2" customWidth="1"/>
    <col min="10" max="10" width="0.85546875" style="2" customWidth="1"/>
    <col min="11" max="14" width="12.7109375" style="2" customWidth="1"/>
    <col min="15" max="15" width="0.85546875" style="2" customWidth="1"/>
    <col min="16" max="16" width="12.7109375" style="2" customWidth="1"/>
    <col min="17" max="17" width="15.7109375" style="2" customWidth="1"/>
    <col min="18" max="18" width="12.7109375" style="2" customWidth="1"/>
    <col min="19" max="19" width="0.85546875" style="2" customWidth="1"/>
    <col min="20" max="20" width="12.7109375" style="2" customWidth="1"/>
    <col min="21" max="21" width="0.85546875" style="2" customWidth="1"/>
    <col min="22" max="22" width="10.7109375" style="2" customWidth="1"/>
    <col min="23" max="23" width="15.7109375" style="2" customWidth="1"/>
    <col min="24" max="24" width="0.85546875" style="2" customWidth="1"/>
    <col min="25" max="25" width="10.7109375" style="2" customWidth="1"/>
    <col min="26" max="26" width="15.7109375" style="2" customWidth="1"/>
    <col min="27" max="28" width="10.7109375" style="2" hidden="1" customWidth="1"/>
    <col min="29" max="29" width="11.42578125" style="2" hidden="1" customWidth="1"/>
    <col min="30" max="16384" width="11.42578125" style="2"/>
  </cols>
  <sheetData>
    <row r="1" spans="1:29" ht="15" customHeight="1" x14ac:dyDescent="0.2">
      <c r="A1" s="14" t="str">
        <f>Änderungsdoku!$A$2</f>
        <v>Nachweis der Miete Räumlichkeiten/Mietneben- bzw. Betriebsausgaben</v>
      </c>
      <c r="B1" s="14"/>
      <c r="C1" s="14"/>
      <c r="D1" s="14"/>
      <c r="E1" s="14"/>
      <c r="F1" s="4"/>
      <c r="G1" s="4"/>
      <c r="H1" s="1"/>
      <c r="I1" s="1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A1" s="150" t="str">
        <f>"$A$1:$Z$"&amp;IF(LOOKUP(2,1/(A1:A277&lt;&gt;""),ROW(A:A))=20,28,LOOKUP(2,1/(A1:A277&lt;&gt;""),ROW(A:A)))</f>
        <v>$A$1:$Z$28</v>
      </c>
      <c r="AB1" s="150"/>
      <c r="AC1" s="16"/>
    </row>
    <row r="2" spans="1:29" ht="15" customHeight="1" x14ac:dyDescent="0.2">
      <c r="A2" s="13" t="str">
        <f>CONCATENATE("Formularversion: ",LOOKUP(2,1/(Änderungsdoku!$A$1:$A$997&lt;&gt;""),Änderungsdoku!A:A)," vom ",TEXT(VLOOKUP(LOOKUP(2,1/(Änderungsdoku!$A$1:$A$997&lt;&gt;""),Änderungsdoku!A:A),Änderungsdoku!$A$1:$B$997,2,FALSE),"TT.MM.JJ"),Änderungsdoku!$A$4)</f>
        <v>Formularversion: V 1.0 vom 04.09.23 - öffentlich -</v>
      </c>
      <c r="B2" s="13"/>
      <c r="C2" s="13"/>
      <c r="D2" s="13"/>
      <c r="E2" s="13"/>
      <c r="F2" s="4"/>
      <c r="G2" s="4"/>
      <c r="H2" s="1"/>
      <c r="I2" s="1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AA2" s="16"/>
      <c r="AB2" s="16"/>
      <c r="AC2" s="16"/>
    </row>
    <row r="3" spans="1:29" ht="12" customHeight="1" x14ac:dyDescent="0.2">
      <c r="A3" s="1"/>
      <c r="B3" s="1"/>
      <c r="C3" s="1"/>
      <c r="D3" s="1"/>
      <c r="E3" s="1"/>
      <c r="F3" s="4"/>
      <c r="G3" s="4"/>
      <c r="H3" s="1"/>
      <c r="I3" s="1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6"/>
      <c r="AB3" s="16"/>
      <c r="AC3" s="16"/>
    </row>
    <row r="4" spans="1:29" ht="18" customHeight="1" x14ac:dyDescent="0.2">
      <c r="A4" s="12" t="s">
        <v>11</v>
      </c>
      <c r="B4" s="12"/>
      <c r="C4" s="36"/>
      <c r="D4" s="37"/>
      <c r="E4" s="1"/>
      <c r="F4" s="4"/>
      <c r="G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AA4" s="16"/>
      <c r="AB4" s="16"/>
      <c r="AC4" s="16"/>
    </row>
    <row r="5" spans="1:29" ht="3.95" customHeight="1" x14ac:dyDescent="0.2">
      <c r="A5" s="12"/>
      <c r="B5" s="12"/>
      <c r="C5" s="1"/>
      <c r="D5" s="12"/>
      <c r="E5" s="1"/>
      <c r="F5" s="4"/>
      <c r="G5" s="4"/>
      <c r="J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16"/>
      <c r="AB5" s="16"/>
      <c r="AC5" s="16"/>
    </row>
    <row r="6" spans="1:29" ht="18" customHeight="1" x14ac:dyDescent="0.2">
      <c r="A6" s="132" t="s">
        <v>100</v>
      </c>
      <c r="B6" s="132"/>
      <c r="C6" s="133"/>
      <c r="D6" s="134"/>
      <c r="E6" s="134"/>
      <c r="F6" s="134"/>
      <c r="G6" s="134"/>
      <c r="H6" s="134"/>
      <c r="I6" s="13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A6" s="16"/>
      <c r="AB6" s="16"/>
      <c r="AC6" s="16"/>
    </row>
    <row r="7" spans="1:29" ht="3.95" customHeight="1" x14ac:dyDescent="0.2">
      <c r="A7" s="12"/>
      <c r="B7" s="12"/>
      <c r="C7" s="1"/>
      <c r="D7" s="12"/>
      <c r="E7" s="1"/>
      <c r="F7" s="4"/>
      <c r="G7" s="4"/>
      <c r="J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AA7" s="16"/>
      <c r="AB7" s="16"/>
      <c r="AC7" s="16"/>
    </row>
    <row r="8" spans="1:29" ht="18" customHeight="1" x14ac:dyDescent="0.2">
      <c r="A8" s="12" t="s">
        <v>85</v>
      </c>
      <c r="B8" s="12"/>
      <c r="C8" s="122"/>
      <c r="D8" s="12" t="s">
        <v>110</v>
      </c>
      <c r="E8" s="12"/>
      <c r="F8" s="4"/>
      <c r="G8" s="4"/>
      <c r="J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AA8" s="16"/>
      <c r="AB8" s="16"/>
      <c r="AC8" s="16"/>
    </row>
    <row r="9" spans="1:29" ht="3.95" customHeight="1" x14ac:dyDescent="0.2">
      <c r="A9" s="12"/>
      <c r="B9" s="12"/>
      <c r="C9" s="1"/>
      <c r="D9" s="12"/>
      <c r="E9" s="12"/>
      <c r="F9" s="4"/>
      <c r="G9" s="4"/>
      <c r="J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AA9" s="16"/>
      <c r="AB9" s="16"/>
      <c r="AC9" s="16"/>
    </row>
    <row r="10" spans="1:29" ht="18" customHeight="1" x14ac:dyDescent="0.2">
      <c r="A10" s="12" t="s">
        <v>86</v>
      </c>
      <c r="B10" s="12"/>
      <c r="C10" s="15"/>
      <c r="D10" s="12" t="s">
        <v>110</v>
      </c>
      <c r="E10" s="12"/>
      <c r="F10" s="4"/>
      <c r="G10" s="4"/>
      <c r="J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AA10" s="16"/>
      <c r="AB10" s="16"/>
      <c r="AC10" s="16"/>
    </row>
    <row r="11" spans="1:29" ht="3.95" customHeight="1" x14ac:dyDescent="0.2">
      <c r="A11" s="12"/>
      <c r="B11" s="12"/>
      <c r="C11" s="1"/>
      <c r="D11" s="12"/>
      <c r="E11" s="12"/>
      <c r="F11" s="4"/>
      <c r="G11" s="4"/>
      <c r="J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AA11" s="16"/>
      <c r="AB11" s="16"/>
      <c r="AC11" s="16"/>
    </row>
    <row r="12" spans="1:29" ht="18" customHeight="1" x14ac:dyDescent="0.2">
      <c r="A12" s="12" t="s">
        <v>8</v>
      </c>
      <c r="B12" s="12"/>
      <c r="C12" s="161"/>
      <c r="D12" s="12" t="s">
        <v>110</v>
      </c>
      <c r="E12" s="160" t="s">
        <v>109</v>
      </c>
      <c r="F12" s="4"/>
      <c r="G12" s="4"/>
      <c r="J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>
        <f>IFERROR(DATE(HHJ,1,1),"")</f>
        <v>1</v>
      </c>
      <c r="AB12" s="152">
        <f>IFERROR(DATE(HHJ,12,31),"")</f>
        <v>366</v>
      </c>
      <c r="AC12" s="16"/>
    </row>
    <row r="13" spans="1:29" ht="12" customHeight="1" x14ac:dyDescent="0.2">
      <c r="A13" s="3"/>
      <c r="B13" s="3"/>
      <c r="C13" s="3"/>
      <c r="D13" s="3"/>
      <c r="E13" s="3"/>
      <c r="F13" s="4"/>
      <c r="G13" s="4"/>
      <c r="H13" s="1"/>
      <c r="I13" s="1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6"/>
      <c r="AB13" s="16"/>
      <c r="AC13" s="16"/>
    </row>
    <row r="14" spans="1:29" s="126" customFormat="1" ht="18" customHeight="1" x14ac:dyDescent="0.2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5"/>
      <c r="S14" s="125"/>
      <c r="T14" s="124" t="s">
        <v>1</v>
      </c>
      <c r="U14" s="129"/>
      <c r="V14" s="130"/>
      <c r="W14" s="125">
        <f>SUMPRODUCT((ROUND($W$28:$W$277,2)))</f>
        <v>0</v>
      </c>
      <c r="X14" s="130"/>
      <c r="Y14" s="130"/>
      <c r="Z14" s="131">
        <f>SUMPRODUCT((ROUND($Z$28:$Z$277,2)))</f>
        <v>0</v>
      </c>
      <c r="AA14" s="16"/>
      <c r="AB14" s="16"/>
      <c r="AC14" s="16"/>
    </row>
    <row r="15" spans="1:29" ht="3.95" customHeight="1" x14ac:dyDescent="0.2">
      <c r="A15" s="3"/>
      <c r="B15" s="3"/>
      <c r="C15" s="3"/>
      <c r="D15" s="3"/>
      <c r="E15" s="3"/>
      <c r="F15" s="4"/>
      <c r="G15" s="4"/>
      <c r="H15" s="1"/>
      <c r="I15" s="1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6"/>
      <c r="AB15" s="16"/>
      <c r="AC15" s="16"/>
    </row>
    <row r="16" spans="1:29" ht="18" customHeight="1" x14ac:dyDescent="0.2">
      <c r="A16" s="151" t="str">
        <f>CONCATENATE($A$1," "," - Aktenzeichen ",IF($C$4=0,"__________",$C$4)," - ",IF($C$12="Bitte auswählen!","____",$C$12))</f>
        <v xml:space="preserve">Nachweis der Miete Räumlichkeiten/Mietneben- bzw. Betriebsausgaben  - Aktenzeichen __________ - </v>
      </c>
      <c r="B16" s="3"/>
      <c r="C16" s="3"/>
      <c r="D16" s="3"/>
      <c r="E16" s="3"/>
      <c r="F16" s="4"/>
      <c r="G16" s="4"/>
      <c r="H16" s="1"/>
      <c r="I16" s="1"/>
      <c r="J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6"/>
      <c r="AB16" s="16"/>
      <c r="AC16" s="16"/>
    </row>
    <row r="17" spans="1:29" ht="3.95" customHeight="1" x14ac:dyDescent="0.2">
      <c r="A17" s="3"/>
      <c r="B17" s="3"/>
      <c r="C17" s="3"/>
      <c r="D17" s="3"/>
      <c r="E17" s="3"/>
      <c r="F17" s="4"/>
      <c r="G17" s="4"/>
      <c r="H17" s="1"/>
      <c r="I17" s="1"/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6"/>
      <c r="AB17" s="16"/>
      <c r="AC17" s="16"/>
    </row>
    <row r="18" spans="1:29" ht="5.0999999999999996" customHeight="1" x14ac:dyDescent="0.2">
      <c r="A18" s="93"/>
      <c r="B18" s="93"/>
      <c r="C18" s="93"/>
      <c r="D18" s="93"/>
      <c r="E18" s="93"/>
      <c r="F18" s="154"/>
      <c r="G18" s="154"/>
      <c r="H18" s="94"/>
      <c r="I18" s="94"/>
      <c r="J18" s="4"/>
      <c r="K18" s="59"/>
      <c r="L18" s="41"/>
      <c r="M18" s="41"/>
      <c r="N18" s="43"/>
      <c r="O18" s="1"/>
      <c r="P18" s="63"/>
      <c r="Q18" s="41"/>
      <c r="R18" s="43"/>
      <c r="S18" s="1"/>
      <c r="T18" s="27"/>
      <c r="U18" s="1"/>
      <c r="V18" s="118"/>
      <c r="W18" s="119"/>
      <c r="X18" s="1"/>
      <c r="Y18" s="118"/>
      <c r="Z18" s="119"/>
      <c r="AA18" s="16"/>
      <c r="AB18" s="16"/>
      <c r="AC18" s="16"/>
    </row>
    <row r="19" spans="1:29" ht="12" customHeight="1" x14ac:dyDescent="0.2">
      <c r="A19" s="95" t="s">
        <v>9</v>
      </c>
      <c r="B19" s="92" t="s">
        <v>95</v>
      </c>
      <c r="C19" s="92" t="s">
        <v>96</v>
      </c>
      <c r="D19" s="92" t="s">
        <v>97</v>
      </c>
      <c r="E19" s="123" t="s">
        <v>106</v>
      </c>
      <c r="F19" s="123" t="s">
        <v>107</v>
      </c>
      <c r="G19" s="123" t="s">
        <v>108</v>
      </c>
      <c r="H19" s="95" t="s">
        <v>88</v>
      </c>
      <c r="I19" s="95" t="s">
        <v>98</v>
      </c>
      <c r="J19" s="4"/>
      <c r="K19" s="60" t="s">
        <v>53</v>
      </c>
      <c r="L19" s="42"/>
      <c r="M19" s="42"/>
      <c r="N19" s="44" t="s">
        <v>17</v>
      </c>
      <c r="O19" s="1"/>
      <c r="P19" s="60" t="s">
        <v>101</v>
      </c>
      <c r="Q19" s="42"/>
      <c r="R19" s="44" t="s">
        <v>17</v>
      </c>
      <c r="S19" s="1"/>
      <c r="T19" s="28" t="s">
        <v>89</v>
      </c>
      <c r="U19" s="1"/>
      <c r="V19" s="111" t="s">
        <v>41</v>
      </c>
      <c r="W19" s="112"/>
      <c r="X19" s="1"/>
      <c r="Y19" s="111" t="s">
        <v>44</v>
      </c>
      <c r="Z19" s="112"/>
      <c r="AA19" s="16"/>
      <c r="AB19" s="16"/>
      <c r="AC19" s="16"/>
    </row>
    <row r="20" spans="1:29" ht="12" customHeight="1" x14ac:dyDescent="0.2">
      <c r="A20" s="95" t="s">
        <v>10</v>
      </c>
      <c r="B20" s="92" t="s">
        <v>103</v>
      </c>
      <c r="C20" s="92" t="s">
        <v>104</v>
      </c>
      <c r="D20" s="92" t="s">
        <v>105</v>
      </c>
      <c r="E20" s="95"/>
      <c r="F20" s="123"/>
      <c r="G20" s="123" t="s">
        <v>48</v>
      </c>
      <c r="H20" s="95" t="s">
        <v>111</v>
      </c>
      <c r="I20" s="95" t="s">
        <v>99</v>
      </c>
      <c r="J20" s="4"/>
      <c r="K20" s="61"/>
      <c r="L20" s="62"/>
      <c r="M20" s="62"/>
      <c r="N20" s="44" t="s">
        <v>18</v>
      </c>
      <c r="O20" s="1"/>
      <c r="P20" s="64"/>
      <c r="Q20" s="42"/>
      <c r="R20" s="44" t="s">
        <v>102</v>
      </c>
      <c r="S20" s="1"/>
      <c r="T20" s="29" t="s">
        <v>90</v>
      </c>
      <c r="U20" s="1"/>
      <c r="V20" s="113"/>
      <c r="W20" s="114"/>
      <c r="X20" s="1"/>
      <c r="Y20" s="113"/>
      <c r="Z20" s="114"/>
      <c r="AA20" s="16"/>
      <c r="AB20" s="16"/>
      <c r="AC20" s="16"/>
    </row>
    <row r="21" spans="1:29" ht="12" customHeight="1" x14ac:dyDescent="0.2">
      <c r="A21" s="95"/>
      <c r="B21" s="96"/>
      <c r="C21" s="96"/>
      <c r="D21" s="96"/>
      <c r="E21" s="95"/>
      <c r="F21" s="123"/>
      <c r="G21" s="123"/>
      <c r="H21" s="96"/>
      <c r="I21" s="95" t="s">
        <v>112</v>
      </c>
      <c r="J21" s="4"/>
      <c r="K21" s="99"/>
      <c r="L21" s="100"/>
      <c r="M21" s="101"/>
      <c r="N21" s="44" t="s">
        <v>50</v>
      </c>
      <c r="O21" s="1"/>
      <c r="P21" s="106"/>
      <c r="Q21" s="107"/>
      <c r="R21" s="44" t="s">
        <v>40</v>
      </c>
      <c r="S21" s="1"/>
      <c r="T21" s="29" t="s">
        <v>91</v>
      </c>
      <c r="U21" s="1"/>
      <c r="V21" s="106"/>
      <c r="W21" s="115"/>
      <c r="X21" s="1"/>
      <c r="Y21" s="106"/>
      <c r="Z21" s="115"/>
      <c r="AA21" s="16"/>
      <c r="AB21" s="16"/>
      <c r="AC21" s="16"/>
    </row>
    <row r="22" spans="1:29" ht="12" customHeight="1" x14ac:dyDescent="0.2">
      <c r="A22" s="95"/>
      <c r="B22" s="95"/>
      <c r="C22" s="95"/>
      <c r="D22" s="95"/>
      <c r="E22" s="95"/>
      <c r="F22" s="155"/>
      <c r="G22" s="155"/>
      <c r="H22" s="96"/>
      <c r="I22" s="96"/>
      <c r="J22" s="4"/>
      <c r="K22" s="102" t="s">
        <v>113</v>
      </c>
      <c r="L22" s="100" t="s">
        <v>14</v>
      </c>
      <c r="M22" s="101" t="s">
        <v>15</v>
      </c>
      <c r="N22" s="44" t="s">
        <v>49</v>
      </c>
      <c r="O22" s="1"/>
      <c r="P22" s="102" t="s">
        <v>19</v>
      </c>
      <c r="Q22" s="101" t="s">
        <v>23</v>
      </c>
      <c r="R22" s="44" t="s">
        <v>115</v>
      </c>
      <c r="S22" s="1"/>
      <c r="T22" s="30"/>
      <c r="U22" s="1"/>
      <c r="V22" s="102" t="s">
        <v>42</v>
      </c>
      <c r="W22" s="116" t="s">
        <v>89</v>
      </c>
      <c r="X22" s="1"/>
      <c r="Y22" s="102" t="s">
        <v>45</v>
      </c>
      <c r="Z22" s="116" t="s">
        <v>89</v>
      </c>
      <c r="AA22" s="16"/>
      <c r="AB22" s="16"/>
      <c r="AC22" s="16"/>
    </row>
    <row r="23" spans="1:29" ht="12" customHeight="1" x14ac:dyDescent="0.2">
      <c r="A23" s="95"/>
      <c r="B23" s="95"/>
      <c r="C23" s="95"/>
      <c r="D23" s="95"/>
      <c r="E23" s="95"/>
      <c r="F23" s="155"/>
      <c r="G23" s="155"/>
      <c r="H23" s="96"/>
      <c r="I23" s="96"/>
      <c r="J23" s="4"/>
      <c r="K23" s="102"/>
      <c r="L23" s="100" t="s">
        <v>114</v>
      </c>
      <c r="M23" s="101" t="s">
        <v>16</v>
      </c>
      <c r="N23" s="44" t="s">
        <v>115</v>
      </c>
      <c r="O23" s="1"/>
      <c r="P23" s="108" t="s">
        <v>20</v>
      </c>
      <c r="Q23" s="109" t="s">
        <v>57</v>
      </c>
      <c r="R23" s="44"/>
      <c r="S23" s="1"/>
      <c r="T23" s="30"/>
      <c r="U23" s="1"/>
      <c r="V23" s="102" t="s">
        <v>47</v>
      </c>
      <c r="W23" s="116" t="s">
        <v>94</v>
      </c>
      <c r="X23" s="1"/>
      <c r="Y23" s="102" t="s">
        <v>58</v>
      </c>
      <c r="Z23" s="116" t="s">
        <v>94</v>
      </c>
      <c r="AA23" s="16"/>
      <c r="AB23" s="16"/>
      <c r="AC23" s="16"/>
    </row>
    <row r="24" spans="1:29" ht="12" customHeight="1" x14ac:dyDescent="0.2">
      <c r="A24" s="95"/>
      <c r="B24" s="95"/>
      <c r="C24" s="95"/>
      <c r="D24" s="95"/>
      <c r="E24" s="95"/>
      <c r="F24" s="155"/>
      <c r="G24" s="155"/>
      <c r="H24" s="96"/>
      <c r="I24" s="96"/>
      <c r="J24" s="4"/>
      <c r="K24" s="99"/>
      <c r="L24" s="100"/>
      <c r="M24" s="101"/>
      <c r="N24" s="44"/>
      <c r="O24" s="1"/>
      <c r="P24" s="108" t="s">
        <v>21</v>
      </c>
      <c r="Q24" s="110" t="s">
        <v>24</v>
      </c>
      <c r="R24" s="44"/>
      <c r="S24" s="1"/>
      <c r="T24" s="29"/>
      <c r="U24" s="1"/>
      <c r="V24" s="102" t="s">
        <v>116</v>
      </c>
      <c r="W24" s="116" t="s">
        <v>43</v>
      </c>
      <c r="X24" s="1"/>
      <c r="Y24" s="102" t="s">
        <v>117</v>
      </c>
      <c r="Z24" s="116" t="s">
        <v>43</v>
      </c>
      <c r="AA24" s="16"/>
      <c r="AB24" s="16"/>
      <c r="AC24" s="16"/>
    </row>
    <row r="25" spans="1:29" ht="12" customHeight="1" x14ac:dyDescent="0.2">
      <c r="A25" s="95"/>
      <c r="B25" s="95"/>
      <c r="C25" s="95"/>
      <c r="D25" s="95"/>
      <c r="E25" s="95"/>
      <c r="F25" s="155"/>
      <c r="G25" s="155"/>
      <c r="H25" s="96"/>
      <c r="I25" s="96"/>
      <c r="J25" s="4"/>
      <c r="K25" s="99"/>
      <c r="L25" s="100"/>
      <c r="M25" s="101"/>
      <c r="N25" s="44"/>
      <c r="O25" s="1"/>
      <c r="P25" s="108" t="s">
        <v>22</v>
      </c>
      <c r="Q25" s="110" t="s">
        <v>25</v>
      </c>
      <c r="R25" s="47"/>
      <c r="S25" s="1"/>
      <c r="T25" s="29"/>
      <c r="U25" s="1"/>
      <c r="V25" s="102"/>
      <c r="W25" s="116"/>
      <c r="X25" s="1"/>
      <c r="Y25" s="120" t="s">
        <v>51</v>
      </c>
      <c r="Z25" s="116"/>
      <c r="AA25" s="16"/>
      <c r="AB25" s="16"/>
      <c r="AC25" s="16"/>
    </row>
    <row r="26" spans="1:29" ht="12" customHeight="1" x14ac:dyDescent="0.2">
      <c r="A26" s="95"/>
      <c r="B26" s="95"/>
      <c r="C26" s="95"/>
      <c r="D26" s="95"/>
      <c r="E26" s="95"/>
      <c r="F26" s="155"/>
      <c r="G26" s="155"/>
      <c r="H26" s="97"/>
      <c r="I26" s="97"/>
      <c r="J26" s="4"/>
      <c r="K26" s="99"/>
      <c r="L26" s="100"/>
      <c r="M26" s="101"/>
      <c r="N26" s="44"/>
      <c r="O26" s="1"/>
      <c r="P26" s="108"/>
      <c r="Q26" s="110" t="s">
        <v>26</v>
      </c>
      <c r="R26" s="47"/>
      <c r="S26" s="1"/>
      <c r="T26" s="29" t="s">
        <v>93</v>
      </c>
      <c r="U26" s="1"/>
      <c r="V26" s="102"/>
      <c r="W26" s="116"/>
      <c r="X26" s="1"/>
      <c r="Y26" s="120" t="s">
        <v>52</v>
      </c>
      <c r="Z26" s="116"/>
      <c r="AA26" s="16"/>
      <c r="AB26" s="16"/>
      <c r="AC26" s="16"/>
    </row>
    <row r="27" spans="1:29" ht="12" customHeight="1" x14ac:dyDescent="0.2">
      <c r="A27" s="98"/>
      <c r="B27" s="95"/>
      <c r="C27" s="95"/>
      <c r="D27" s="95"/>
      <c r="E27" s="95"/>
      <c r="F27" s="155"/>
      <c r="G27" s="155"/>
      <c r="H27" s="97" t="s">
        <v>12</v>
      </c>
      <c r="I27" s="116" t="s">
        <v>0</v>
      </c>
      <c r="J27" s="4"/>
      <c r="K27" s="103" t="s">
        <v>13</v>
      </c>
      <c r="L27" s="104" t="s">
        <v>13</v>
      </c>
      <c r="M27" s="105" t="s">
        <v>13</v>
      </c>
      <c r="N27" s="45" t="s">
        <v>13</v>
      </c>
      <c r="O27" s="1"/>
      <c r="P27" s="102"/>
      <c r="Q27" s="101"/>
      <c r="R27" s="44"/>
      <c r="S27" s="1"/>
      <c r="T27" s="31" t="s">
        <v>92</v>
      </c>
      <c r="U27" s="1"/>
      <c r="V27" s="103" t="s">
        <v>0</v>
      </c>
      <c r="W27" s="117" t="s">
        <v>0</v>
      </c>
      <c r="X27" s="1"/>
      <c r="Y27" s="103" t="s">
        <v>0</v>
      </c>
      <c r="Z27" s="117" t="s">
        <v>0</v>
      </c>
      <c r="AA27" s="16"/>
      <c r="AB27" s="16"/>
      <c r="AC27" s="153"/>
    </row>
    <row r="28" spans="1:29" ht="18" customHeight="1" x14ac:dyDescent="0.2">
      <c r="A28" s="162" t="str">
        <f t="shared" ref="A28:A91" si="0">IF(COUNTA(B28:Z28)&gt;5,AC28,"")</f>
        <v/>
      </c>
      <c r="B28" s="121"/>
      <c r="C28" s="122"/>
      <c r="D28" s="122"/>
      <c r="E28" s="11"/>
      <c r="F28" s="11"/>
      <c r="G28" s="11"/>
      <c r="H28" s="17"/>
      <c r="I28" s="159"/>
      <c r="J28" s="4"/>
      <c r="K28" s="34"/>
      <c r="L28" s="35"/>
      <c r="M28" s="38">
        <f>SUMPRODUCT(ROUND(K28:L28,2))</f>
        <v>0</v>
      </c>
      <c r="N28" s="46"/>
      <c r="O28" s="1"/>
      <c r="P28" s="26">
        <f>IF(H28=0,0,NETWORKDAYS(H28,EOMONTH(H28,0),Kataloge!$K$2:$K$67)*8)</f>
        <v>0</v>
      </c>
      <c r="Q28" s="39"/>
      <c r="R28" s="46"/>
      <c r="S28" s="1"/>
      <c r="T28" s="32">
        <f>IF(OR(M28=0,P28=0),0,IF(Q28=0,ROUNDDOWN(N28*R28/P28,0),ROUNDDOWN(N28*R28/Q28,0)))</f>
        <v>0</v>
      </c>
      <c r="U28" s="1"/>
      <c r="V28" s="40"/>
      <c r="W28" s="25">
        <f>ROUND(T28*ROUND(V28,2),2)</f>
        <v>0</v>
      </c>
      <c r="X28" s="1"/>
      <c r="Y28" s="33"/>
      <c r="Z28" s="25">
        <f>ROUND(T28*Y28,2)</f>
        <v>0</v>
      </c>
      <c r="AA28" s="65">
        <f>IF(Q28&gt;0,Q28,P28)</f>
        <v>0</v>
      </c>
      <c r="AB28" s="65">
        <f>IF(I28=0,0,ROUND(W28/I28,20))</f>
        <v>0</v>
      </c>
      <c r="AC28" s="149">
        <v>1</v>
      </c>
    </row>
    <row r="29" spans="1:29" ht="18" customHeight="1" x14ac:dyDescent="0.2">
      <c r="A29" s="10" t="str">
        <f t="shared" si="0"/>
        <v/>
      </c>
      <c r="B29" s="163"/>
      <c r="C29" s="164"/>
      <c r="D29" s="164"/>
      <c r="E29" s="165"/>
      <c r="F29" s="165"/>
      <c r="G29" s="165"/>
      <c r="H29" s="166"/>
      <c r="I29" s="167"/>
      <c r="J29" s="4"/>
      <c r="K29" s="34"/>
      <c r="L29" s="35"/>
      <c r="M29" s="38">
        <f t="shared" ref="M29:M57" si="1">SUMPRODUCT(ROUND(K29:L29,2))</f>
        <v>0</v>
      </c>
      <c r="N29" s="46"/>
      <c r="O29" s="1"/>
      <c r="P29" s="26">
        <f>IF(H29=0,0,NETWORKDAYS(H29,EOMONTH(H29,0),Kataloge!$K$2:$K$67)*8)</f>
        <v>0</v>
      </c>
      <c r="Q29" s="39"/>
      <c r="R29" s="24"/>
      <c r="S29" s="1"/>
      <c r="T29" s="32">
        <f t="shared" ref="T29:T57" si="2">IF(OR(M29=0,P29=0),0,IF(Q29=0,ROUNDDOWN(N29*R29/P29,0),ROUNDDOWN(N29*R29/Q29,0)))</f>
        <v>0</v>
      </c>
      <c r="U29" s="1"/>
      <c r="V29" s="40"/>
      <c r="W29" s="25">
        <f t="shared" ref="W29:W57" si="3">ROUND(T29*ROUND(V29,2),2)</f>
        <v>0</v>
      </c>
      <c r="X29" s="1"/>
      <c r="Y29" s="33"/>
      <c r="Z29" s="25">
        <f t="shared" ref="Z29:Z57" si="4">ROUND(T29*Y29,2)</f>
        <v>0</v>
      </c>
      <c r="AA29" s="65">
        <f t="shared" ref="AA29:AA57" si="5">IF(Q29&gt;0,Q29,P29)</f>
        <v>0</v>
      </c>
      <c r="AB29" s="65">
        <f t="shared" ref="AB29:AB92" si="6">IF(I29=0,0,ROUND(W29/I29,20))</f>
        <v>0</v>
      </c>
      <c r="AC29" s="149" t="str">
        <f t="shared" ref="AC29:AC92" si="7">IF(A28&lt;&gt;"",AC28+1,"")</f>
        <v/>
      </c>
    </row>
    <row r="30" spans="1:29" ht="18" customHeight="1" x14ac:dyDescent="0.2">
      <c r="A30" s="10" t="str">
        <f t="shared" si="0"/>
        <v/>
      </c>
      <c r="B30" s="121"/>
      <c r="C30" s="122"/>
      <c r="D30" s="122"/>
      <c r="E30" s="11"/>
      <c r="F30" s="11"/>
      <c r="G30" s="11"/>
      <c r="H30" s="17"/>
      <c r="I30" s="159"/>
      <c r="J30" s="4"/>
      <c r="K30" s="34"/>
      <c r="L30" s="35"/>
      <c r="M30" s="38">
        <f t="shared" si="1"/>
        <v>0</v>
      </c>
      <c r="N30" s="46"/>
      <c r="O30" s="1"/>
      <c r="P30" s="26">
        <f>IF(H30=0,0,NETWORKDAYS(H30,EOMONTH(H30,0),Kataloge!$K$2:$K$67)*8)</f>
        <v>0</v>
      </c>
      <c r="Q30" s="39"/>
      <c r="R30" s="24"/>
      <c r="S30" s="1"/>
      <c r="T30" s="32">
        <f t="shared" si="2"/>
        <v>0</v>
      </c>
      <c r="U30" s="1"/>
      <c r="V30" s="40"/>
      <c r="W30" s="25">
        <f t="shared" si="3"/>
        <v>0</v>
      </c>
      <c r="X30" s="1"/>
      <c r="Y30" s="33"/>
      <c r="Z30" s="25">
        <f t="shared" si="4"/>
        <v>0</v>
      </c>
      <c r="AA30" s="65">
        <f t="shared" si="5"/>
        <v>0</v>
      </c>
      <c r="AB30" s="65">
        <f t="shared" si="6"/>
        <v>0</v>
      </c>
      <c r="AC30" s="149" t="str">
        <f t="shared" si="7"/>
        <v/>
      </c>
    </row>
    <row r="31" spans="1:29" ht="18" customHeight="1" x14ac:dyDescent="0.2">
      <c r="A31" s="10" t="str">
        <f t="shared" si="0"/>
        <v/>
      </c>
      <c r="B31" s="121"/>
      <c r="C31" s="122"/>
      <c r="D31" s="122"/>
      <c r="E31" s="11"/>
      <c r="F31" s="11"/>
      <c r="G31" s="11"/>
      <c r="H31" s="17"/>
      <c r="I31" s="159"/>
      <c r="J31" s="4"/>
      <c r="K31" s="34"/>
      <c r="L31" s="35"/>
      <c r="M31" s="38">
        <f t="shared" si="1"/>
        <v>0</v>
      </c>
      <c r="N31" s="46"/>
      <c r="O31" s="1"/>
      <c r="P31" s="26">
        <f>IF(H31=0,0,NETWORKDAYS(H31,EOMONTH(H31,0),Kataloge!$K$2:$K$67)*8)</f>
        <v>0</v>
      </c>
      <c r="Q31" s="39"/>
      <c r="R31" s="24"/>
      <c r="S31" s="1"/>
      <c r="T31" s="32">
        <f t="shared" si="2"/>
        <v>0</v>
      </c>
      <c r="U31" s="1"/>
      <c r="V31" s="40"/>
      <c r="W31" s="25">
        <f t="shared" si="3"/>
        <v>0</v>
      </c>
      <c r="X31" s="1"/>
      <c r="Y31" s="33"/>
      <c r="Z31" s="25">
        <f t="shared" si="4"/>
        <v>0</v>
      </c>
      <c r="AA31" s="65">
        <f t="shared" si="5"/>
        <v>0</v>
      </c>
      <c r="AB31" s="65">
        <f t="shared" si="6"/>
        <v>0</v>
      </c>
      <c r="AC31" s="149" t="str">
        <f t="shared" si="7"/>
        <v/>
      </c>
    </row>
    <row r="32" spans="1:29" ht="18" customHeight="1" x14ac:dyDescent="0.2">
      <c r="A32" s="10" t="str">
        <f t="shared" si="0"/>
        <v/>
      </c>
      <c r="B32" s="121"/>
      <c r="C32" s="122"/>
      <c r="D32" s="122"/>
      <c r="E32" s="11"/>
      <c r="F32" s="11"/>
      <c r="G32" s="11"/>
      <c r="H32" s="17"/>
      <c r="I32" s="159"/>
      <c r="J32" s="4"/>
      <c r="K32" s="34"/>
      <c r="L32" s="35"/>
      <c r="M32" s="38">
        <f t="shared" si="1"/>
        <v>0</v>
      </c>
      <c r="N32" s="46"/>
      <c r="O32" s="1"/>
      <c r="P32" s="26">
        <f>IF(H32=0,0,NETWORKDAYS(H32,EOMONTH(H32,0),Kataloge!$K$2:$K$67)*8)</f>
        <v>0</v>
      </c>
      <c r="Q32" s="39"/>
      <c r="R32" s="24"/>
      <c r="S32" s="1"/>
      <c r="T32" s="32">
        <f t="shared" si="2"/>
        <v>0</v>
      </c>
      <c r="U32" s="1"/>
      <c r="V32" s="40"/>
      <c r="W32" s="25">
        <f t="shared" si="3"/>
        <v>0</v>
      </c>
      <c r="X32" s="1"/>
      <c r="Y32" s="33"/>
      <c r="Z32" s="25">
        <f t="shared" si="4"/>
        <v>0</v>
      </c>
      <c r="AA32" s="65">
        <f t="shared" si="5"/>
        <v>0</v>
      </c>
      <c r="AB32" s="65">
        <f t="shared" si="6"/>
        <v>0</v>
      </c>
      <c r="AC32" s="149" t="str">
        <f t="shared" si="7"/>
        <v/>
      </c>
    </row>
    <row r="33" spans="1:29" ht="18" customHeight="1" x14ac:dyDescent="0.2">
      <c r="A33" s="10" t="str">
        <f t="shared" si="0"/>
        <v/>
      </c>
      <c r="B33" s="121"/>
      <c r="C33" s="122"/>
      <c r="D33" s="122"/>
      <c r="E33" s="11"/>
      <c r="F33" s="11"/>
      <c r="G33" s="11"/>
      <c r="H33" s="17"/>
      <c r="I33" s="159"/>
      <c r="J33" s="4"/>
      <c r="K33" s="34"/>
      <c r="L33" s="35"/>
      <c r="M33" s="38">
        <f t="shared" si="1"/>
        <v>0</v>
      </c>
      <c r="N33" s="46"/>
      <c r="O33" s="1"/>
      <c r="P33" s="26">
        <f>IF(H33=0,0,NETWORKDAYS(H33,EOMONTH(H33,0),Kataloge!$K$2:$K$67)*8)</f>
        <v>0</v>
      </c>
      <c r="Q33" s="39"/>
      <c r="R33" s="24"/>
      <c r="S33" s="1"/>
      <c r="T33" s="32">
        <f t="shared" si="2"/>
        <v>0</v>
      </c>
      <c r="U33" s="1"/>
      <c r="V33" s="40"/>
      <c r="W33" s="25">
        <f t="shared" si="3"/>
        <v>0</v>
      </c>
      <c r="X33" s="1"/>
      <c r="Y33" s="33"/>
      <c r="Z33" s="25">
        <f t="shared" si="4"/>
        <v>0</v>
      </c>
      <c r="AA33" s="65">
        <f t="shared" si="5"/>
        <v>0</v>
      </c>
      <c r="AB33" s="65">
        <f t="shared" si="6"/>
        <v>0</v>
      </c>
      <c r="AC33" s="149" t="str">
        <f t="shared" si="7"/>
        <v/>
      </c>
    </row>
    <row r="34" spans="1:29" ht="18" customHeight="1" x14ac:dyDescent="0.2">
      <c r="A34" s="10" t="str">
        <f t="shared" si="0"/>
        <v/>
      </c>
      <c r="B34" s="121"/>
      <c r="C34" s="122"/>
      <c r="D34" s="122"/>
      <c r="E34" s="11"/>
      <c r="F34" s="11"/>
      <c r="G34" s="11"/>
      <c r="H34" s="17"/>
      <c r="I34" s="159"/>
      <c r="J34" s="4"/>
      <c r="K34" s="34"/>
      <c r="L34" s="35"/>
      <c r="M34" s="38">
        <f t="shared" si="1"/>
        <v>0</v>
      </c>
      <c r="N34" s="46"/>
      <c r="O34" s="1"/>
      <c r="P34" s="26">
        <f>IF(H34=0,0,NETWORKDAYS(H34,EOMONTH(H34,0),Kataloge!$K$2:$K$67)*8)</f>
        <v>0</v>
      </c>
      <c r="Q34" s="39"/>
      <c r="R34" s="24"/>
      <c r="S34" s="1"/>
      <c r="T34" s="32">
        <f t="shared" si="2"/>
        <v>0</v>
      </c>
      <c r="U34" s="1"/>
      <c r="V34" s="40"/>
      <c r="W34" s="25">
        <f t="shared" si="3"/>
        <v>0</v>
      </c>
      <c r="X34" s="1"/>
      <c r="Y34" s="33"/>
      <c r="Z34" s="25">
        <f t="shared" si="4"/>
        <v>0</v>
      </c>
      <c r="AA34" s="65">
        <f t="shared" si="5"/>
        <v>0</v>
      </c>
      <c r="AB34" s="65">
        <f t="shared" si="6"/>
        <v>0</v>
      </c>
      <c r="AC34" s="149" t="str">
        <f t="shared" si="7"/>
        <v/>
      </c>
    </row>
    <row r="35" spans="1:29" ht="18" customHeight="1" x14ac:dyDescent="0.2">
      <c r="A35" s="10" t="str">
        <f t="shared" si="0"/>
        <v/>
      </c>
      <c r="B35" s="121"/>
      <c r="C35" s="122"/>
      <c r="D35" s="122"/>
      <c r="E35" s="11"/>
      <c r="F35" s="11"/>
      <c r="G35" s="11"/>
      <c r="H35" s="17"/>
      <c r="I35" s="159"/>
      <c r="J35" s="4"/>
      <c r="K35" s="34"/>
      <c r="L35" s="35"/>
      <c r="M35" s="38">
        <f t="shared" si="1"/>
        <v>0</v>
      </c>
      <c r="N35" s="46"/>
      <c r="O35" s="1"/>
      <c r="P35" s="26">
        <f>IF(H35=0,0,NETWORKDAYS(H35,EOMONTH(H35,0),Kataloge!$K$2:$K$67)*8)</f>
        <v>0</v>
      </c>
      <c r="Q35" s="39"/>
      <c r="R35" s="24"/>
      <c r="S35" s="1"/>
      <c r="T35" s="32">
        <f t="shared" si="2"/>
        <v>0</v>
      </c>
      <c r="U35" s="1"/>
      <c r="V35" s="40"/>
      <c r="W35" s="25">
        <f t="shared" si="3"/>
        <v>0</v>
      </c>
      <c r="X35" s="1"/>
      <c r="Y35" s="33"/>
      <c r="Z35" s="25">
        <f t="shared" si="4"/>
        <v>0</v>
      </c>
      <c r="AA35" s="65">
        <f t="shared" si="5"/>
        <v>0</v>
      </c>
      <c r="AB35" s="65">
        <f t="shared" si="6"/>
        <v>0</v>
      </c>
      <c r="AC35" s="149" t="str">
        <f t="shared" si="7"/>
        <v/>
      </c>
    </row>
    <row r="36" spans="1:29" ht="18" customHeight="1" x14ac:dyDescent="0.2">
      <c r="A36" s="10" t="str">
        <f t="shared" si="0"/>
        <v/>
      </c>
      <c r="B36" s="121"/>
      <c r="C36" s="122"/>
      <c r="D36" s="122"/>
      <c r="E36" s="11"/>
      <c r="F36" s="11"/>
      <c r="G36" s="11"/>
      <c r="H36" s="17"/>
      <c r="I36" s="159"/>
      <c r="J36" s="4"/>
      <c r="K36" s="34"/>
      <c r="L36" s="35"/>
      <c r="M36" s="38">
        <f t="shared" si="1"/>
        <v>0</v>
      </c>
      <c r="N36" s="46"/>
      <c r="O36" s="1"/>
      <c r="P36" s="26">
        <f>IF(H36=0,0,NETWORKDAYS(H36,EOMONTH(H36,0),Kataloge!$K$2:$K$67)*8)</f>
        <v>0</v>
      </c>
      <c r="Q36" s="39"/>
      <c r="R36" s="24"/>
      <c r="S36" s="1"/>
      <c r="T36" s="32">
        <f t="shared" si="2"/>
        <v>0</v>
      </c>
      <c r="U36" s="1"/>
      <c r="V36" s="40"/>
      <c r="W36" s="25">
        <f t="shared" si="3"/>
        <v>0</v>
      </c>
      <c r="X36" s="1"/>
      <c r="Y36" s="33"/>
      <c r="Z36" s="25">
        <f t="shared" si="4"/>
        <v>0</v>
      </c>
      <c r="AA36" s="65">
        <f t="shared" si="5"/>
        <v>0</v>
      </c>
      <c r="AB36" s="65">
        <f t="shared" si="6"/>
        <v>0</v>
      </c>
      <c r="AC36" s="149" t="str">
        <f t="shared" si="7"/>
        <v/>
      </c>
    </row>
    <row r="37" spans="1:29" ht="18" customHeight="1" x14ac:dyDescent="0.2">
      <c r="A37" s="10" t="str">
        <f t="shared" si="0"/>
        <v/>
      </c>
      <c r="B37" s="121"/>
      <c r="C37" s="122"/>
      <c r="D37" s="122"/>
      <c r="E37" s="11"/>
      <c r="F37" s="11"/>
      <c r="G37" s="11"/>
      <c r="H37" s="17"/>
      <c r="I37" s="159"/>
      <c r="J37" s="4"/>
      <c r="K37" s="34"/>
      <c r="L37" s="35"/>
      <c r="M37" s="38">
        <f t="shared" si="1"/>
        <v>0</v>
      </c>
      <c r="N37" s="46"/>
      <c r="O37" s="1"/>
      <c r="P37" s="26">
        <f>IF(H37=0,0,NETWORKDAYS(H37,EOMONTH(H37,0),Kataloge!$K$2:$K$67)*8)</f>
        <v>0</v>
      </c>
      <c r="Q37" s="39"/>
      <c r="R37" s="24"/>
      <c r="S37" s="1"/>
      <c r="T37" s="32">
        <f t="shared" si="2"/>
        <v>0</v>
      </c>
      <c r="U37" s="1"/>
      <c r="V37" s="40"/>
      <c r="W37" s="25">
        <f t="shared" si="3"/>
        <v>0</v>
      </c>
      <c r="X37" s="1"/>
      <c r="Y37" s="33"/>
      <c r="Z37" s="25">
        <f t="shared" si="4"/>
        <v>0</v>
      </c>
      <c r="AA37" s="65">
        <f t="shared" si="5"/>
        <v>0</v>
      </c>
      <c r="AB37" s="65">
        <f t="shared" si="6"/>
        <v>0</v>
      </c>
      <c r="AC37" s="149" t="str">
        <f t="shared" si="7"/>
        <v/>
      </c>
    </row>
    <row r="38" spans="1:29" ht="18" customHeight="1" x14ac:dyDescent="0.2">
      <c r="A38" s="10" t="str">
        <f t="shared" si="0"/>
        <v/>
      </c>
      <c r="B38" s="121"/>
      <c r="C38" s="122"/>
      <c r="D38" s="122"/>
      <c r="E38" s="11"/>
      <c r="F38" s="11"/>
      <c r="G38" s="11"/>
      <c r="H38" s="17"/>
      <c r="I38" s="159"/>
      <c r="J38" s="4"/>
      <c r="K38" s="34"/>
      <c r="L38" s="35"/>
      <c r="M38" s="38">
        <f t="shared" si="1"/>
        <v>0</v>
      </c>
      <c r="N38" s="46"/>
      <c r="O38" s="1"/>
      <c r="P38" s="26">
        <f>IF(H38=0,0,NETWORKDAYS(H38,EOMONTH(H38,0),Kataloge!$K$2:$K$67)*8)</f>
        <v>0</v>
      </c>
      <c r="Q38" s="39"/>
      <c r="R38" s="24"/>
      <c r="S38" s="1"/>
      <c r="T38" s="32">
        <f t="shared" si="2"/>
        <v>0</v>
      </c>
      <c r="U38" s="1"/>
      <c r="V38" s="40"/>
      <c r="W38" s="25">
        <f t="shared" si="3"/>
        <v>0</v>
      </c>
      <c r="X38" s="1"/>
      <c r="Y38" s="33"/>
      <c r="Z38" s="25">
        <f t="shared" si="4"/>
        <v>0</v>
      </c>
      <c r="AA38" s="65">
        <f t="shared" si="5"/>
        <v>0</v>
      </c>
      <c r="AB38" s="65">
        <f t="shared" si="6"/>
        <v>0</v>
      </c>
      <c r="AC38" s="149" t="str">
        <f t="shared" si="7"/>
        <v/>
      </c>
    </row>
    <row r="39" spans="1:29" ht="18" customHeight="1" x14ac:dyDescent="0.2">
      <c r="A39" s="10" t="str">
        <f t="shared" si="0"/>
        <v/>
      </c>
      <c r="B39" s="121"/>
      <c r="C39" s="122"/>
      <c r="D39" s="122"/>
      <c r="E39" s="11"/>
      <c r="F39" s="11"/>
      <c r="G39" s="11"/>
      <c r="H39" s="17"/>
      <c r="I39" s="159"/>
      <c r="J39" s="4"/>
      <c r="K39" s="34"/>
      <c r="L39" s="35"/>
      <c r="M39" s="38">
        <f t="shared" si="1"/>
        <v>0</v>
      </c>
      <c r="N39" s="46"/>
      <c r="O39" s="1"/>
      <c r="P39" s="26">
        <f>IF(H39=0,0,NETWORKDAYS(H39,EOMONTH(H39,0),Kataloge!$K$2:$K$67)*8)</f>
        <v>0</v>
      </c>
      <c r="Q39" s="39"/>
      <c r="R39" s="24"/>
      <c r="S39" s="1"/>
      <c r="T39" s="32">
        <f t="shared" si="2"/>
        <v>0</v>
      </c>
      <c r="U39" s="1"/>
      <c r="V39" s="40"/>
      <c r="W39" s="25">
        <f t="shared" si="3"/>
        <v>0</v>
      </c>
      <c r="X39" s="1"/>
      <c r="Y39" s="33"/>
      <c r="Z39" s="25">
        <f t="shared" si="4"/>
        <v>0</v>
      </c>
      <c r="AA39" s="65">
        <f t="shared" si="5"/>
        <v>0</v>
      </c>
      <c r="AB39" s="65">
        <f t="shared" si="6"/>
        <v>0</v>
      </c>
      <c r="AC39" s="149" t="str">
        <f t="shared" si="7"/>
        <v/>
      </c>
    </row>
    <row r="40" spans="1:29" ht="18" customHeight="1" x14ac:dyDescent="0.2">
      <c r="A40" s="10" t="str">
        <f t="shared" si="0"/>
        <v/>
      </c>
      <c r="B40" s="121"/>
      <c r="C40" s="122"/>
      <c r="D40" s="122"/>
      <c r="E40" s="11"/>
      <c r="F40" s="11"/>
      <c r="G40" s="11"/>
      <c r="H40" s="17"/>
      <c r="I40" s="159"/>
      <c r="J40" s="4"/>
      <c r="K40" s="34"/>
      <c r="L40" s="35"/>
      <c r="M40" s="38">
        <f t="shared" si="1"/>
        <v>0</v>
      </c>
      <c r="N40" s="46"/>
      <c r="O40" s="1"/>
      <c r="P40" s="26">
        <f>IF(H40=0,0,NETWORKDAYS(H40,EOMONTH(H40,0),Kataloge!$K$2:$K$67)*8)</f>
        <v>0</v>
      </c>
      <c r="Q40" s="39"/>
      <c r="R40" s="24"/>
      <c r="S40" s="1"/>
      <c r="T40" s="32">
        <f t="shared" si="2"/>
        <v>0</v>
      </c>
      <c r="U40" s="1"/>
      <c r="V40" s="40"/>
      <c r="W40" s="25">
        <f t="shared" si="3"/>
        <v>0</v>
      </c>
      <c r="X40" s="1"/>
      <c r="Y40" s="33"/>
      <c r="Z40" s="25">
        <f t="shared" si="4"/>
        <v>0</v>
      </c>
      <c r="AA40" s="65">
        <f t="shared" si="5"/>
        <v>0</v>
      </c>
      <c r="AB40" s="65">
        <f t="shared" si="6"/>
        <v>0</v>
      </c>
      <c r="AC40" s="149" t="str">
        <f t="shared" si="7"/>
        <v/>
      </c>
    </row>
    <row r="41" spans="1:29" ht="18" customHeight="1" x14ac:dyDescent="0.2">
      <c r="A41" s="10" t="str">
        <f t="shared" si="0"/>
        <v/>
      </c>
      <c r="B41" s="121"/>
      <c r="C41" s="122"/>
      <c r="D41" s="122"/>
      <c r="E41" s="11"/>
      <c r="F41" s="11"/>
      <c r="G41" s="11"/>
      <c r="H41" s="17"/>
      <c r="I41" s="159"/>
      <c r="J41" s="4"/>
      <c r="K41" s="34"/>
      <c r="L41" s="35"/>
      <c r="M41" s="38">
        <f t="shared" si="1"/>
        <v>0</v>
      </c>
      <c r="N41" s="46"/>
      <c r="O41" s="1"/>
      <c r="P41" s="26">
        <f>IF(H41=0,0,NETWORKDAYS(H41,EOMONTH(H41,0),Kataloge!$K$2:$K$67)*8)</f>
        <v>0</v>
      </c>
      <c r="Q41" s="39"/>
      <c r="R41" s="24"/>
      <c r="S41" s="1"/>
      <c r="T41" s="32">
        <f t="shared" si="2"/>
        <v>0</v>
      </c>
      <c r="U41" s="1"/>
      <c r="V41" s="40"/>
      <c r="W41" s="25">
        <f t="shared" si="3"/>
        <v>0</v>
      </c>
      <c r="X41" s="1"/>
      <c r="Y41" s="33"/>
      <c r="Z41" s="25">
        <f t="shared" si="4"/>
        <v>0</v>
      </c>
      <c r="AA41" s="65">
        <f t="shared" si="5"/>
        <v>0</v>
      </c>
      <c r="AB41" s="65">
        <f t="shared" si="6"/>
        <v>0</v>
      </c>
      <c r="AC41" s="149" t="str">
        <f t="shared" si="7"/>
        <v/>
      </c>
    </row>
    <row r="42" spans="1:29" ht="18" customHeight="1" x14ac:dyDescent="0.2">
      <c r="A42" s="10" t="str">
        <f t="shared" si="0"/>
        <v/>
      </c>
      <c r="B42" s="121"/>
      <c r="C42" s="122"/>
      <c r="D42" s="122"/>
      <c r="E42" s="11"/>
      <c r="F42" s="11"/>
      <c r="G42" s="11"/>
      <c r="H42" s="17"/>
      <c r="I42" s="159"/>
      <c r="J42" s="4"/>
      <c r="K42" s="34"/>
      <c r="L42" s="35"/>
      <c r="M42" s="38">
        <f t="shared" si="1"/>
        <v>0</v>
      </c>
      <c r="N42" s="46"/>
      <c r="O42" s="1"/>
      <c r="P42" s="26">
        <f>IF(H42=0,0,NETWORKDAYS(H42,EOMONTH(H42,0),Kataloge!$K$2:$K$67)*8)</f>
        <v>0</v>
      </c>
      <c r="Q42" s="39"/>
      <c r="R42" s="24"/>
      <c r="S42" s="1"/>
      <c r="T42" s="32">
        <f t="shared" si="2"/>
        <v>0</v>
      </c>
      <c r="U42" s="1"/>
      <c r="V42" s="40"/>
      <c r="W42" s="25">
        <f t="shared" si="3"/>
        <v>0</v>
      </c>
      <c r="X42" s="1"/>
      <c r="Y42" s="33"/>
      <c r="Z42" s="25">
        <f t="shared" si="4"/>
        <v>0</v>
      </c>
      <c r="AA42" s="65">
        <f t="shared" si="5"/>
        <v>0</v>
      </c>
      <c r="AB42" s="65">
        <f t="shared" si="6"/>
        <v>0</v>
      </c>
      <c r="AC42" s="149" t="str">
        <f t="shared" si="7"/>
        <v/>
      </c>
    </row>
    <row r="43" spans="1:29" ht="18" customHeight="1" x14ac:dyDescent="0.2">
      <c r="A43" s="10" t="str">
        <f t="shared" si="0"/>
        <v/>
      </c>
      <c r="B43" s="121"/>
      <c r="C43" s="122"/>
      <c r="D43" s="122"/>
      <c r="E43" s="11"/>
      <c r="F43" s="11"/>
      <c r="G43" s="11"/>
      <c r="H43" s="17"/>
      <c r="I43" s="159"/>
      <c r="J43" s="4"/>
      <c r="K43" s="34"/>
      <c r="L43" s="35"/>
      <c r="M43" s="38">
        <f t="shared" si="1"/>
        <v>0</v>
      </c>
      <c r="N43" s="46"/>
      <c r="O43" s="1"/>
      <c r="P43" s="26">
        <f>IF(H43=0,0,NETWORKDAYS(H43,EOMONTH(H43,0),Kataloge!$K$2:$K$67)*8)</f>
        <v>0</v>
      </c>
      <c r="Q43" s="39"/>
      <c r="R43" s="24"/>
      <c r="S43" s="1"/>
      <c r="T43" s="32">
        <f t="shared" si="2"/>
        <v>0</v>
      </c>
      <c r="U43" s="1"/>
      <c r="V43" s="40"/>
      <c r="W43" s="25">
        <f t="shared" si="3"/>
        <v>0</v>
      </c>
      <c r="X43" s="1"/>
      <c r="Y43" s="33"/>
      <c r="Z43" s="25">
        <f t="shared" si="4"/>
        <v>0</v>
      </c>
      <c r="AA43" s="65">
        <f t="shared" si="5"/>
        <v>0</v>
      </c>
      <c r="AB43" s="65">
        <f t="shared" si="6"/>
        <v>0</v>
      </c>
      <c r="AC43" s="149" t="str">
        <f t="shared" si="7"/>
        <v/>
      </c>
    </row>
    <row r="44" spans="1:29" ht="18" customHeight="1" x14ac:dyDescent="0.2">
      <c r="A44" s="10" t="str">
        <f t="shared" si="0"/>
        <v/>
      </c>
      <c r="B44" s="121"/>
      <c r="C44" s="122"/>
      <c r="D44" s="122"/>
      <c r="E44" s="11"/>
      <c r="F44" s="11"/>
      <c r="G44" s="11"/>
      <c r="H44" s="17"/>
      <c r="I44" s="159"/>
      <c r="J44" s="4"/>
      <c r="K44" s="34"/>
      <c r="L44" s="35"/>
      <c r="M44" s="38">
        <f t="shared" si="1"/>
        <v>0</v>
      </c>
      <c r="N44" s="46"/>
      <c r="O44" s="1"/>
      <c r="P44" s="26">
        <f>IF(H44=0,0,NETWORKDAYS(H44,EOMONTH(H44,0),Kataloge!$K$2:$K$67)*8)</f>
        <v>0</v>
      </c>
      <c r="Q44" s="39"/>
      <c r="R44" s="24"/>
      <c r="S44" s="1"/>
      <c r="T44" s="32">
        <f t="shared" si="2"/>
        <v>0</v>
      </c>
      <c r="U44" s="1"/>
      <c r="V44" s="40"/>
      <c r="W44" s="25">
        <f t="shared" si="3"/>
        <v>0</v>
      </c>
      <c r="X44" s="1"/>
      <c r="Y44" s="33"/>
      <c r="Z44" s="25">
        <f t="shared" si="4"/>
        <v>0</v>
      </c>
      <c r="AA44" s="65">
        <f t="shared" si="5"/>
        <v>0</v>
      </c>
      <c r="AB44" s="65">
        <f t="shared" si="6"/>
        <v>0</v>
      </c>
      <c r="AC44" s="149" t="str">
        <f t="shared" si="7"/>
        <v/>
      </c>
    </row>
    <row r="45" spans="1:29" ht="18" customHeight="1" x14ac:dyDescent="0.2">
      <c r="A45" s="10" t="str">
        <f t="shared" si="0"/>
        <v/>
      </c>
      <c r="B45" s="121"/>
      <c r="C45" s="122"/>
      <c r="D45" s="122"/>
      <c r="E45" s="11"/>
      <c r="F45" s="11"/>
      <c r="G45" s="11"/>
      <c r="H45" s="17"/>
      <c r="I45" s="159"/>
      <c r="J45" s="4"/>
      <c r="K45" s="34"/>
      <c r="L45" s="35"/>
      <c r="M45" s="38">
        <f t="shared" si="1"/>
        <v>0</v>
      </c>
      <c r="N45" s="46"/>
      <c r="O45" s="1"/>
      <c r="P45" s="26">
        <f>IF(H45=0,0,NETWORKDAYS(H45,EOMONTH(H45,0),Kataloge!$K$2:$K$67)*8)</f>
        <v>0</v>
      </c>
      <c r="Q45" s="39"/>
      <c r="R45" s="24"/>
      <c r="S45" s="1"/>
      <c r="T45" s="32">
        <f t="shared" si="2"/>
        <v>0</v>
      </c>
      <c r="U45" s="1"/>
      <c r="V45" s="40"/>
      <c r="W45" s="25">
        <f t="shared" si="3"/>
        <v>0</v>
      </c>
      <c r="X45" s="1"/>
      <c r="Y45" s="33"/>
      <c r="Z45" s="25">
        <f t="shared" si="4"/>
        <v>0</v>
      </c>
      <c r="AA45" s="65">
        <f t="shared" si="5"/>
        <v>0</v>
      </c>
      <c r="AB45" s="65">
        <f t="shared" si="6"/>
        <v>0</v>
      </c>
      <c r="AC45" s="149" t="str">
        <f t="shared" si="7"/>
        <v/>
      </c>
    </row>
    <row r="46" spans="1:29" ht="18" customHeight="1" x14ac:dyDescent="0.2">
      <c r="A46" s="10" t="str">
        <f t="shared" si="0"/>
        <v/>
      </c>
      <c r="B46" s="121"/>
      <c r="C46" s="122"/>
      <c r="D46" s="122"/>
      <c r="E46" s="11"/>
      <c r="F46" s="11"/>
      <c r="G46" s="11"/>
      <c r="H46" s="17"/>
      <c r="I46" s="159"/>
      <c r="J46" s="4"/>
      <c r="K46" s="34"/>
      <c r="L46" s="35"/>
      <c r="M46" s="38">
        <f t="shared" si="1"/>
        <v>0</v>
      </c>
      <c r="N46" s="46"/>
      <c r="O46" s="1"/>
      <c r="P46" s="26">
        <f>IF(H46=0,0,NETWORKDAYS(H46,EOMONTH(H46,0),Kataloge!$K$2:$K$67)*8)</f>
        <v>0</v>
      </c>
      <c r="Q46" s="39"/>
      <c r="R46" s="24"/>
      <c r="S46" s="1"/>
      <c r="T46" s="32">
        <f t="shared" si="2"/>
        <v>0</v>
      </c>
      <c r="U46" s="1"/>
      <c r="V46" s="40"/>
      <c r="W46" s="25">
        <f t="shared" si="3"/>
        <v>0</v>
      </c>
      <c r="X46" s="1"/>
      <c r="Y46" s="33"/>
      <c r="Z46" s="25">
        <f t="shared" si="4"/>
        <v>0</v>
      </c>
      <c r="AA46" s="65">
        <f t="shared" si="5"/>
        <v>0</v>
      </c>
      <c r="AB46" s="65">
        <f t="shared" si="6"/>
        <v>0</v>
      </c>
      <c r="AC46" s="149" t="str">
        <f t="shared" si="7"/>
        <v/>
      </c>
    </row>
    <row r="47" spans="1:29" ht="18" customHeight="1" x14ac:dyDescent="0.2">
      <c r="A47" s="10" t="str">
        <f t="shared" si="0"/>
        <v/>
      </c>
      <c r="B47" s="121"/>
      <c r="C47" s="122"/>
      <c r="D47" s="122"/>
      <c r="E47" s="11"/>
      <c r="F47" s="11"/>
      <c r="G47" s="11"/>
      <c r="H47" s="17"/>
      <c r="I47" s="159"/>
      <c r="J47" s="4"/>
      <c r="K47" s="34"/>
      <c r="L47" s="35"/>
      <c r="M47" s="38">
        <f t="shared" si="1"/>
        <v>0</v>
      </c>
      <c r="N47" s="46"/>
      <c r="O47" s="1"/>
      <c r="P47" s="26">
        <f>IF(H47=0,0,NETWORKDAYS(H47,EOMONTH(H47,0),Kataloge!$K$2:$K$67)*8)</f>
        <v>0</v>
      </c>
      <c r="Q47" s="39"/>
      <c r="R47" s="24"/>
      <c r="S47" s="1"/>
      <c r="T47" s="32">
        <f t="shared" si="2"/>
        <v>0</v>
      </c>
      <c r="U47" s="1"/>
      <c r="V47" s="40"/>
      <c r="W47" s="25">
        <f t="shared" si="3"/>
        <v>0</v>
      </c>
      <c r="X47" s="1"/>
      <c r="Y47" s="33"/>
      <c r="Z47" s="25">
        <f t="shared" si="4"/>
        <v>0</v>
      </c>
      <c r="AA47" s="65">
        <f t="shared" si="5"/>
        <v>0</v>
      </c>
      <c r="AB47" s="65">
        <f t="shared" si="6"/>
        <v>0</v>
      </c>
      <c r="AC47" s="149" t="str">
        <f t="shared" si="7"/>
        <v/>
      </c>
    </row>
    <row r="48" spans="1:29" ht="18" customHeight="1" x14ac:dyDescent="0.2">
      <c r="A48" s="10" t="str">
        <f t="shared" si="0"/>
        <v/>
      </c>
      <c r="B48" s="121"/>
      <c r="C48" s="122"/>
      <c r="D48" s="122"/>
      <c r="E48" s="11"/>
      <c r="F48" s="11"/>
      <c r="G48" s="11"/>
      <c r="H48" s="17"/>
      <c r="I48" s="159"/>
      <c r="J48" s="4"/>
      <c r="K48" s="34"/>
      <c r="L48" s="35"/>
      <c r="M48" s="38">
        <f t="shared" si="1"/>
        <v>0</v>
      </c>
      <c r="N48" s="46"/>
      <c r="O48" s="1"/>
      <c r="P48" s="26">
        <f>IF(H48=0,0,NETWORKDAYS(H48,EOMONTH(H48,0),Kataloge!$K$2:$K$67)*8)</f>
        <v>0</v>
      </c>
      <c r="Q48" s="39"/>
      <c r="R48" s="24"/>
      <c r="S48" s="1"/>
      <c r="T48" s="32">
        <f t="shared" si="2"/>
        <v>0</v>
      </c>
      <c r="U48" s="1"/>
      <c r="V48" s="40"/>
      <c r="W48" s="25">
        <f t="shared" si="3"/>
        <v>0</v>
      </c>
      <c r="X48" s="1"/>
      <c r="Y48" s="33"/>
      <c r="Z48" s="25">
        <f t="shared" si="4"/>
        <v>0</v>
      </c>
      <c r="AA48" s="65">
        <f t="shared" si="5"/>
        <v>0</v>
      </c>
      <c r="AB48" s="65">
        <f t="shared" si="6"/>
        <v>0</v>
      </c>
      <c r="AC48" s="149" t="str">
        <f t="shared" si="7"/>
        <v/>
      </c>
    </row>
    <row r="49" spans="1:29" ht="18" customHeight="1" x14ac:dyDescent="0.2">
      <c r="A49" s="10" t="str">
        <f t="shared" si="0"/>
        <v/>
      </c>
      <c r="B49" s="121"/>
      <c r="C49" s="122"/>
      <c r="D49" s="122"/>
      <c r="E49" s="11"/>
      <c r="F49" s="11"/>
      <c r="G49" s="11"/>
      <c r="H49" s="17"/>
      <c r="I49" s="159"/>
      <c r="J49" s="4"/>
      <c r="K49" s="34"/>
      <c r="L49" s="35"/>
      <c r="M49" s="38">
        <f t="shared" si="1"/>
        <v>0</v>
      </c>
      <c r="N49" s="46"/>
      <c r="O49" s="1"/>
      <c r="P49" s="26">
        <f>IF(H49=0,0,NETWORKDAYS(H49,EOMONTH(H49,0),Kataloge!$K$2:$K$67)*8)</f>
        <v>0</v>
      </c>
      <c r="Q49" s="39"/>
      <c r="R49" s="24"/>
      <c r="S49" s="1"/>
      <c r="T49" s="32">
        <f t="shared" si="2"/>
        <v>0</v>
      </c>
      <c r="U49" s="1"/>
      <c r="V49" s="40"/>
      <c r="W49" s="25">
        <f t="shared" si="3"/>
        <v>0</v>
      </c>
      <c r="X49" s="1"/>
      <c r="Y49" s="33"/>
      <c r="Z49" s="25">
        <f t="shared" si="4"/>
        <v>0</v>
      </c>
      <c r="AA49" s="65">
        <f t="shared" si="5"/>
        <v>0</v>
      </c>
      <c r="AB49" s="65">
        <f t="shared" si="6"/>
        <v>0</v>
      </c>
      <c r="AC49" s="149" t="str">
        <f t="shared" si="7"/>
        <v/>
      </c>
    </row>
    <row r="50" spans="1:29" ht="18" customHeight="1" x14ac:dyDescent="0.2">
      <c r="A50" s="10" t="str">
        <f t="shared" si="0"/>
        <v/>
      </c>
      <c r="B50" s="121"/>
      <c r="C50" s="122"/>
      <c r="D50" s="122"/>
      <c r="E50" s="11"/>
      <c r="F50" s="11"/>
      <c r="G50" s="11"/>
      <c r="H50" s="17"/>
      <c r="I50" s="159"/>
      <c r="J50" s="4"/>
      <c r="K50" s="34"/>
      <c r="L50" s="35"/>
      <c r="M50" s="38">
        <f t="shared" si="1"/>
        <v>0</v>
      </c>
      <c r="N50" s="46"/>
      <c r="O50" s="1"/>
      <c r="P50" s="26">
        <f>IF(H50=0,0,NETWORKDAYS(H50,EOMONTH(H50,0),Kataloge!$K$2:$K$67)*8)</f>
        <v>0</v>
      </c>
      <c r="Q50" s="39"/>
      <c r="R50" s="24"/>
      <c r="S50" s="1"/>
      <c r="T50" s="32">
        <f t="shared" si="2"/>
        <v>0</v>
      </c>
      <c r="U50" s="1"/>
      <c r="V50" s="40"/>
      <c r="W50" s="25">
        <f t="shared" si="3"/>
        <v>0</v>
      </c>
      <c r="X50" s="1"/>
      <c r="Y50" s="33"/>
      <c r="Z50" s="25">
        <f t="shared" si="4"/>
        <v>0</v>
      </c>
      <c r="AA50" s="65">
        <f t="shared" si="5"/>
        <v>0</v>
      </c>
      <c r="AB50" s="65">
        <f t="shared" si="6"/>
        <v>0</v>
      </c>
      <c r="AC50" s="149" t="str">
        <f t="shared" si="7"/>
        <v/>
      </c>
    </row>
    <row r="51" spans="1:29" ht="18" customHeight="1" x14ac:dyDescent="0.2">
      <c r="A51" s="10" t="str">
        <f t="shared" si="0"/>
        <v/>
      </c>
      <c r="B51" s="121"/>
      <c r="C51" s="122"/>
      <c r="D51" s="122"/>
      <c r="E51" s="11"/>
      <c r="F51" s="11"/>
      <c r="G51" s="11"/>
      <c r="H51" s="17"/>
      <c r="I51" s="159"/>
      <c r="J51" s="4"/>
      <c r="K51" s="34"/>
      <c r="L51" s="35"/>
      <c r="M51" s="38">
        <f t="shared" si="1"/>
        <v>0</v>
      </c>
      <c r="N51" s="46"/>
      <c r="O51" s="1"/>
      <c r="P51" s="26">
        <f>IF(H51=0,0,NETWORKDAYS(H51,EOMONTH(H51,0),Kataloge!$K$2:$K$67)*8)</f>
        <v>0</v>
      </c>
      <c r="Q51" s="39"/>
      <c r="R51" s="24"/>
      <c r="S51" s="1"/>
      <c r="T51" s="32">
        <f t="shared" si="2"/>
        <v>0</v>
      </c>
      <c r="U51" s="1"/>
      <c r="V51" s="40"/>
      <c r="W51" s="25">
        <f t="shared" si="3"/>
        <v>0</v>
      </c>
      <c r="X51" s="1"/>
      <c r="Y51" s="33"/>
      <c r="Z51" s="25">
        <f t="shared" si="4"/>
        <v>0</v>
      </c>
      <c r="AA51" s="65">
        <f t="shared" si="5"/>
        <v>0</v>
      </c>
      <c r="AB51" s="65">
        <f t="shared" si="6"/>
        <v>0</v>
      </c>
      <c r="AC51" s="149" t="str">
        <f t="shared" si="7"/>
        <v/>
      </c>
    </row>
    <row r="52" spans="1:29" ht="18" customHeight="1" x14ac:dyDescent="0.2">
      <c r="A52" s="10" t="str">
        <f t="shared" si="0"/>
        <v/>
      </c>
      <c r="B52" s="121"/>
      <c r="C52" s="122"/>
      <c r="D52" s="122"/>
      <c r="E52" s="11"/>
      <c r="F52" s="11"/>
      <c r="G52" s="11"/>
      <c r="H52" s="17"/>
      <c r="I52" s="159"/>
      <c r="J52" s="4"/>
      <c r="K52" s="34"/>
      <c r="L52" s="35"/>
      <c r="M52" s="38">
        <f t="shared" ref="M52:M56" si="8">SUMPRODUCT(ROUND(K52:L52,2))</f>
        <v>0</v>
      </c>
      <c r="N52" s="46"/>
      <c r="O52" s="1"/>
      <c r="P52" s="26">
        <f>IF(H52=0,0,NETWORKDAYS(H52,EOMONTH(H52,0),Kataloge!$K$2:$K$67)*8)</f>
        <v>0</v>
      </c>
      <c r="Q52" s="39"/>
      <c r="R52" s="24"/>
      <c r="S52" s="1"/>
      <c r="T52" s="32">
        <f t="shared" si="2"/>
        <v>0</v>
      </c>
      <c r="U52" s="1"/>
      <c r="V52" s="40"/>
      <c r="W52" s="25">
        <f t="shared" ref="W52:W56" si="9">ROUND(T52*ROUND(V52,2),2)</f>
        <v>0</v>
      </c>
      <c r="X52" s="1"/>
      <c r="Y52" s="33"/>
      <c r="Z52" s="25">
        <f t="shared" ref="Z52:Z56" si="10">ROUND(T52*Y52,2)</f>
        <v>0</v>
      </c>
      <c r="AA52" s="65">
        <f t="shared" si="5"/>
        <v>0</v>
      </c>
      <c r="AB52" s="65">
        <f t="shared" si="6"/>
        <v>0</v>
      </c>
      <c r="AC52" s="149" t="str">
        <f t="shared" si="7"/>
        <v/>
      </c>
    </row>
    <row r="53" spans="1:29" ht="18" customHeight="1" x14ac:dyDescent="0.2">
      <c r="A53" s="10" t="str">
        <f t="shared" si="0"/>
        <v/>
      </c>
      <c r="B53" s="121"/>
      <c r="C53" s="122"/>
      <c r="D53" s="122"/>
      <c r="E53" s="11"/>
      <c r="F53" s="11"/>
      <c r="G53" s="11"/>
      <c r="H53" s="17"/>
      <c r="I53" s="159"/>
      <c r="J53" s="4"/>
      <c r="K53" s="34"/>
      <c r="L53" s="35"/>
      <c r="M53" s="38">
        <f t="shared" si="8"/>
        <v>0</v>
      </c>
      <c r="N53" s="46"/>
      <c r="O53" s="1"/>
      <c r="P53" s="26">
        <f>IF(H53=0,0,NETWORKDAYS(H53,EOMONTH(H53,0),Kataloge!$K$2:$K$67)*8)</f>
        <v>0</v>
      </c>
      <c r="Q53" s="39"/>
      <c r="R53" s="24"/>
      <c r="S53" s="1"/>
      <c r="T53" s="32">
        <f t="shared" si="2"/>
        <v>0</v>
      </c>
      <c r="U53" s="1"/>
      <c r="V53" s="40"/>
      <c r="W53" s="25">
        <f t="shared" si="9"/>
        <v>0</v>
      </c>
      <c r="X53" s="1"/>
      <c r="Y53" s="33"/>
      <c r="Z53" s="25">
        <f t="shared" si="10"/>
        <v>0</v>
      </c>
      <c r="AA53" s="65">
        <f t="shared" si="5"/>
        <v>0</v>
      </c>
      <c r="AB53" s="65">
        <f t="shared" si="6"/>
        <v>0</v>
      </c>
      <c r="AC53" s="149" t="str">
        <f t="shared" si="7"/>
        <v/>
      </c>
    </row>
    <row r="54" spans="1:29" ht="18" customHeight="1" x14ac:dyDescent="0.2">
      <c r="A54" s="10" t="str">
        <f t="shared" si="0"/>
        <v/>
      </c>
      <c r="B54" s="121"/>
      <c r="C54" s="122"/>
      <c r="D54" s="122"/>
      <c r="E54" s="11"/>
      <c r="F54" s="11"/>
      <c r="G54" s="11"/>
      <c r="H54" s="17"/>
      <c r="I54" s="159"/>
      <c r="J54" s="4"/>
      <c r="K54" s="34"/>
      <c r="L54" s="35"/>
      <c r="M54" s="38">
        <f t="shared" si="8"/>
        <v>0</v>
      </c>
      <c r="N54" s="46"/>
      <c r="O54" s="1"/>
      <c r="P54" s="26">
        <f>IF(H54=0,0,NETWORKDAYS(H54,EOMONTH(H54,0),Kataloge!$K$2:$K$67)*8)</f>
        <v>0</v>
      </c>
      <c r="Q54" s="39"/>
      <c r="R54" s="24"/>
      <c r="S54" s="1"/>
      <c r="T54" s="32">
        <f t="shared" si="2"/>
        <v>0</v>
      </c>
      <c r="U54" s="1"/>
      <c r="V54" s="40"/>
      <c r="W54" s="25">
        <f t="shared" si="9"/>
        <v>0</v>
      </c>
      <c r="X54" s="1"/>
      <c r="Y54" s="33"/>
      <c r="Z54" s="25">
        <f t="shared" si="10"/>
        <v>0</v>
      </c>
      <c r="AA54" s="65">
        <f t="shared" si="5"/>
        <v>0</v>
      </c>
      <c r="AB54" s="65">
        <f t="shared" si="6"/>
        <v>0</v>
      </c>
      <c r="AC54" s="149" t="str">
        <f t="shared" si="7"/>
        <v/>
      </c>
    </row>
    <row r="55" spans="1:29" ht="18" customHeight="1" x14ac:dyDescent="0.2">
      <c r="A55" s="10" t="str">
        <f t="shared" si="0"/>
        <v/>
      </c>
      <c r="B55" s="121"/>
      <c r="C55" s="122"/>
      <c r="D55" s="122"/>
      <c r="E55" s="11"/>
      <c r="F55" s="11"/>
      <c r="G55" s="11"/>
      <c r="H55" s="17"/>
      <c r="I55" s="159"/>
      <c r="J55" s="4"/>
      <c r="K55" s="34"/>
      <c r="L55" s="35"/>
      <c r="M55" s="38">
        <f t="shared" si="8"/>
        <v>0</v>
      </c>
      <c r="N55" s="46"/>
      <c r="O55" s="1"/>
      <c r="P55" s="26">
        <f>IF(H55=0,0,NETWORKDAYS(H55,EOMONTH(H55,0),Kataloge!$K$2:$K$67)*8)</f>
        <v>0</v>
      </c>
      <c r="Q55" s="39"/>
      <c r="R55" s="24"/>
      <c r="S55" s="1"/>
      <c r="T55" s="32">
        <f t="shared" si="2"/>
        <v>0</v>
      </c>
      <c r="U55" s="1"/>
      <c r="V55" s="40"/>
      <c r="W55" s="25">
        <f t="shared" si="9"/>
        <v>0</v>
      </c>
      <c r="X55" s="1"/>
      <c r="Y55" s="33"/>
      <c r="Z55" s="25">
        <f t="shared" si="10"/>
        <v>0</v>
      </c>
      <c r="AA55" s="65">
        <f t="shared" si="5"/>
        <v>0</v>
      </c>
      <c r="AB55" s="65">
        <f t="shared" si="6"/>
        <v>0</v>
      </c>
      <c r="AC55" s="149" t="str">
        <f t="shared" si="7"/>
        <v/>
      </c>
    </row>
    <row r="56" spans="1:29" ht="18" customHeight="1" x14ac:dyDescent="0.2">
      <c r="A56" s="10" t="str">
        <f t="shared" si="0"/>
        <v/>
      </c>
      <c r="B56" s="121"/>
      <c r="C56" s="122"/>
      <c r="D56" s="122"/>
      <c r="E56" s="11"/>
      <c r="F56" s="11"/>
      <c r="G56" s="11"/>
      <c r="H56" s="17"/>
      <c r="I56" s="159"/>
      <c r="J56" s="4"/>
      <c r="K56" s="34"/>
      <c r="L56" s="35"/>
      <c r="M56" s="38">
        <f t="shared" si="8"/>
        <v>0</v>
      </c>
      <c r="N56" s="46"/>
      <c r="O56" s="1"/>
      <c r="P56" s="26">
        <f>IF(H56=0,0,NETWORKDAYS(H56,EOMONTH(H56,0),Kataloge!$K$2:$K$67)*8)</f>
        <v>0</v>
      </c>
      <c r="Q56" s="39"/>
      <c r="R56" s="24"/>
      <c r="S56" s="1"/>
      <c r="T56" s="32">
        <f t="shared" si="2"/>
        <v>0</v>
      </c>
      <c r="U56" s="1"/>
      <c r="V56" s="40"/>
      <c r="W56" s="25">
        <f t="shared" si="9"/>
        <v>0</v>
      </c>
      <c r="X56" s="1"/>
      <c r="Y56" s="33"/>
      <c r="Z56" s="25">
        <f t="shared" si="10"/>
        <v>0</v>
      </c>
      <c r="AA56" s="65">
        <f t="shared" si="5"/>
        <v>0</v>
      </c>
      <c r="AB56" s="65">
        <f t="shared" si="6"/>
        <v>0</v>
      </c>
      <c r="AC56" s="149" t="str">
        <f t="shared" si="7"/>
        <v/>
      </c>
    </row>
    <row r="57" spans="1:29" ht="18" customHeight="1" x14ac:dyDescent="0.2">
      <c r="A57" s="10" t="str">
        <f t="shared" si="0"/>
        <v/>
      </c>
      <c r="B57" s="121"/>
      <c r="C57" s="122"/>
      <c r="D57" s="122"/>
      <c r="E57" s="11"/>
      <c r="F57" s="11"/>
      <c r="G57" s="11"/>
      <c r="H57" s="17"/>
      <c r="I57" s="159"/>
      <c r="J57" s="4"/>
      <c r="K57" s="34"/>
      <c r="L57" s="35"/>
      <c r="M57" s="38">
        <f t="shared" si="1"/>
        <v>0</v>
      </c>
      <c r="N57" s="46"/>
      <c r="O57" s="1"/>
      <c r="P57" s="26">
        <f>IF(H57=0,0,NETWORKDAYS(H57,EOMONTH(H57,0),Kataloge!$K$2:$K$67)*8)</f>
        <v>0</v>
      </c>
      <c r="Q57" s="39"/>
      <c r="R57" s="24"/>
      <c r="S57" s="1"/>
      <c r="T57" s="32">
        <f t="shared" si="2"/>
        <v>0</v>
      </c>
      <c r="U57" s="1"/>
      <c r="V57" s="40"/>
      <c r="W57" s="25">
        <f t="shared" si="3"/>
        <v>0</v>
      </c>
      <c r="X57" s="1"/>
      <c r="Y57" s="33"/>
      <c r="Z57" s="25">
        <f t="shared" si="4"/>
        <v>0</v>
      </c>
      <c r="AA57" s="65">
        <f t="shared" si="5"/>
        <v>0</v>
      </c>
      <c r="AB57" s="65">
        <f t="shared" si="6"/>
        <v>0</v>
      </c>
      <c r="AC57" s="149" t="str">
        <f t="shared" si="7"/>
        <v/>
      </c>
    </row>
    <row r="58" spans="1:29" ht="18" customHeight="1" x14ac:dyDescent="0.2">
      <c r="A58" s="10" t="str">
        <f t="shared" si="0"/>
        <v/>
      </c>
      <c r="B58" s="121"/>
      <c r="C58" s="122"/>
      <c r="D58" s="122"/>
      <c r="E58" s="11"/>
      <c r="F58" s="11"/>
      <c r="G58" s="11"/>
      <c r="H58" s="17"/>
      <c r="I58" s="159"/>
      <c r="J58" s="4"/>
      <c r="K58" s="34"/>
      <c r="L58" s="35"/>
      <c r="M58" s="38">
        <f t="shared" ref="M58:M121" si="11">SUMPRODUCT(ROUND(K58:L58,2))</f>
        <v>0</v>
      </c>
      <c r="N58" s="46"/>
      <c r="O58" s="1"/>
      <c r="P58" s="26">
        <f>IF(H58=0,0,NETWORKDAYS(H58,EOMONTH(H58,0),Kataloge!$K$2:$K$67)*8)</f>
        <v>0</v>
      </c>
      <c r="Q58" s="39"/>
      <c r="R58" s="24"/>
      <c r="S58" s="1"/>
      <c r="T58" s="32">
        <f t="shared" ref="T58:T121" si="12">IF(OR(M58=0,P58=0),0,IF(Q58=0,ROUNDDOWN(N58*R58/P58,0),ROUNDDOWN(N58*R58/Q58,0)))</f>
        <v>0</v>
      </c>
      <c r="U58" s="1"/>
      <c r="V58" s="40"/>
      <c r="W58" s="25">
        <f t="shared" ref="W58:W121" si="13">ROUND(T58*ROUND(V58,2),2)</f>
        <v>0</v>
      </c>
      <c r="X58" s="1"/>
      <c r="Y58" s="33"/>
      <c r="Z58" s="25">
        <f t="shared" ref="Z58:Z121" si="14">ROUND(T58*Y58,2)</f>
        <v>0</v>
      </c>
      <c r="AA58" s="65">
        <f t="shared" ref="AA58:AA121" si="15">IF(Q58&gt;0,Q58,P58)</f>
        <v>0</v>
      </c>
      <c r="AB58" s="65">
        <f t="shared" si="6"/>
        <v>0</v>
      </c>
      <c r="AC58" s="149" t="str">
        <f t="shared" si="7"/>
        <v/>
      </c>
    </row>
    <row r="59" spans="1:29" ht="18" customHeight="1" x14ac:dyDescent="0.2">
      <c r="A59" s="10" t="str">
        <f t="shared" si="0"/>
        <v/>
      </c>
      <c r="B59" s="121"/>
      <c r="C59" s="122"/>
      <c r="D59" s="122"/>
      <c r="E59" s="11"/>
      <c r="F59" s="11"/>
      <c r="G59" s="11"/>
      <c r="H59" s="17"/>
      <c r="I59" s="159"/>
      <c r="J59" s="4"/>
      <c r="K59" s="34"/>
      <c r="L59" s="35"/>
      <c r="M59" s="38">
        <f t="shared" si="11"/>
        <v>0</v>
      </c>
      <c r="N59" s="46"/>
      <c r="O59" s="1"/>
      <c r="P59" s="26">
        <f>IF(H59=0,0,NETWORKDAYS(H59,EOMONTH(H59,0),Kataloge!$K$2:$K$67)*8)</f>
        <v>0</v>
      </c>
      <c r="Q59" s="39"/>
      <c r="R59" s="24"/>
      <c r="S59" s="1"/>
      <c r="T59" s="32">
        <f t="shared" si="12"/>
        <v>0</v>
      </c>
      <c r="U59" s="1"/>
      <c r="V59" s="40"/>
      <c r="W59" s="25">
        <f t="shared" si="13"/>
        <v>0</v>
      </c>
      <c r="X59" s="1"/>
      <c r="Y59" s="33"/>
      <c r="Z59" s="25">
        <f t="shared" si="14"/>
        <v>0</v>
      </c>
      <c r="AA59" s="65">
        <f t="shared" si="15"/>
        <v>0</v>
      </c>
      <c r="AB59" s="65">
        <f t="shared" si="6"/>
        <v>0</v>
      </c>
      <c r="AC59" s="149" t="str">
        <f t="shared" si="7"/>
        <v/>
      </c>
    </row>
    <row r="60" spans="1:29" ht="18" customHeight="1" x14ac:dyDescent="0.2">
      <c r="A60" s="10" t="str">
        <f t="shared" si="0"/>
        <v/>
      </c>
      <c r="B60" s="121"/>
      <c r="C60" s="122"/>
      <c r="D60" s="122"/>
      <c r="E60" s="11"/>
      <c r="F60" s="11"/>
      <c r="G60" s="11"/>
      <c r="H60" s="17"/>
      <c r="I60" s="159"/>
      <c r="J60" s="4"/>
      <c r="K60" s="34"/>
      <c r="L60" s="35"/>
      <c r="M60" s="38">
        <f t="shared" si="11"/>
        <v>0</v>
      </c>
      <c r="N60" s="46"/>
      <c r="O60" s="1"/>
      <c r="P60" s="26">
        <f>IF(H60=0,0,NETWORKDAYS(H60,EOMONTH(H60,0),Kataloge!$K$2:$K$67)*8)</f>
        <v>0</v>
      </c>
      <c r="Q60" s="39"/>
      <c r="R60" s="24"/>
      <c r="S60" s="1"/>
      <c r="T60" s="32">
        <f t="shared" si="12"/>
        <v>0</v>
      </c>
      <c r="U60" s="1"/>
      <c r="V60" s="40"/>
      <c r="W60" s="25">
        <f t="shared" si="13"/>
        <v>0</v>
      </c>
      <c r="X60" s="1"/>
      <c r="Y60" s="33"/>
      <c r="Z60" s="25">
        <f t="shared" si="14"/>
        <v>0</v>
      </c>
      <c r="AA60" s="65">
        <f t="shared" si="15"/>
        <v>0</v>
      </c>
      <c r="AB60" s="65">
        <f t="shared" si="6"/>
        <v>0</v>
      </c>
      <c r="AC60" s="149" t="str">
        <f t="shared" si="7"/>
        <v/>
      </c>
    </row>
    <row r="61" spans="1:29" ht="18" customHeight="1" x14ac:dyDescent="0.2">
      <c r="A61" s="10" t="str">
        <f t="shared" si="0"/>
        <v/>
      </c>
      <c r="B61" s="121"/>
      <c r="C61" s="122"/>
      <c r="D61" s="122"/>
      <c r="E61" s="11"/>
      <c r="F61" s="11"/>
      <c r="G61" s="11"/>
      <c r="H61" s="17"/>
      <c r="I61" s="159"/>
      <c r="J61" s="4"/>
      <c r="K61" s="34"/>
      <c r="L61" s="35"/>
      <c r="M61" s="38">
        <f t="shared" si="11"/>
        <v>0</v>
      </c>
      <c r="N61" s="46"/>
      <c r="O61" s="1"/>
      <c r="P61" s="26">
        <f>IF(H61=0,0,NETWORKDAYS(H61,EOMONTH(H61,0),Kataloge!$K$2:$K$67)*8)</f>
        <v>0</v>
      </c>
      <c r="Q61" s="39"/>
      <c r="R61" s="24"/>
      <c r="S61" s="1"/>
      <c r="T61" s="32">
        <f t="shared" si="12"/>
        <v>0</v>
      </c>
      <c r="U61" s="1"/>
      <c r="V61" s="40"/>
      <c r="W61" s="25">
        <f t="shared" si="13"/>
        <v>0</v>
      </c>
      <c r="X61" s="1"/>
      <c r="Y61" s="33"/>
      <c r="Z61" s="25">
        <f t="shared" si="14"/>
        <v>0</v>
      </c>
      <c r="AA61" s="65">
        <f t="shared" si="15"/>
        <v>0</v>
      </c>
      <c r="AB61" s="65">
        <f t="shared" si="6"/>
        <v>0</v>
      </c>
      <c r="AC61" s="149" t="str">
        <f t="shared" si="7"/>
        <v/>
      </c>
    </row>
    <row r="62" spans="1:29" ht="18" customHeight="1" x14ac:dyDescent="0.2">
      <c r="A62" s="10" t="str">
        <f t="shared" si="0"/>
        <v/>
      </c>
      <c r="B62" s="121"/>
      <c r="C62" s="122"/>
      <c r="D62" s="122"/>
      <c r="E62" s="11"/>
      <c r="F62" s="11"/>
      <c r="G62" s="11"/>
      <c r="H62" s="17"/>
      <c r="I62" s="159"/>
      <c r="J62" s="4"/>
      <c r="K62" s="34"/>
      <c r="L62" s="35"/>
      <c r="M62" s="38">
        <f t="shared" si="11"/>
        <v>0</v>
      </c>
      <c r="N62" s="46"/>
      <c r="O62" s="1"/>
      <c r="P62" s="26">
        <f>IF(H62=0,0,NETWORKDAYS(H62,EOMONTH(H62,0),Kataloge!$K$2:$K$67)*8)</f>
        <v>0</v>
      </c>
      <c r="Q62" s="39"/>
      <c r="R62" s="24"/>
      <c r="S62" s="1"/>
      <c r="T62" s="32">
        <f t="shared" si="12"/>
        <v>0</v>
      </c>
      <c r="U62" s="1"/>
      <c r="V62" s="40"/>
      <c r="W62" s="25">
        <f t="shared" si="13"/>
        <v>0</v>
      </c>
      <c r="X62" s="1"/>
      <c r="Y62" s="33"/>
      <c r="Z62" s="25">
        <f t="shared" si="14"/>
        <v>0</v>
      </c>
      <c r="AA62" s="65">
        <f t="shared" si="15"/>
        <v>0</v>
      </c>
      <c r="AB62" s="65">
        <f t="shared" si="6"/>
        <v>0</v>
      </c>
      <c r="AC62" s="149" t="str">
        <f t="shared" si="7"/>
        <v/>
      </c>
    </row>
    <row r="63" spans="1:29" ht="18" customHeight="1" x14ac:dyDescent="0.2">
      <c r="A63" s="10" t="str">
        <f t="shared" si="0"/>
        <v/>
      </c>
      <c r="B63" s="121"/>
      <c r="C63" s="122"/>
      <c r="D63" s="122"/>
      <c r="E63" s="11"/>
      <c r="F63" s="11"/>
      <c r="G63" s="11"/>
      <c r="H63" s="17"/>
      <c r="I63" s="159"/>
      <c r="J63" s="4"/>
      <c r="K63" s="34"/>
      <c r="L63" s="35"/>
      <c r="M63" s="38">
        <f t="shared" si="11"/>
        <v>0</v>
      </c>
      <c r="N63" s="46"/>
      <c r="O63" s="1"/>
      <c r="P63" s="26">
        <f>IF(H63=0,0,NETWORKDAYS(H63,EOMONTH(H63,0),Kataloge!$K$2:$K$67)*8)</f>
        <v>0</v>
      </c>
      <c r="Q63" s="39"/>
      <c r="R63" s="24"/>
      <c r="S63" s="1"/>
      <c r="T63" s="32">
        <f t="shared" si="12"/>
        <v>0</v>
      </c>
      <c r="U63" s="1"/>
      <c r="V63" s="40"/>
      <c r="W63" s="25">
        <f t="shared" si="13"/>
        <v>0</v>
      </c>
      <c r="X63" s="1"/>
      <c r="Y63" s="33"/>
      <c r="Z63" s="25">
        <f t="shared" si="14"/>
        <v>0</v>
      </c>
      <c r="AA63" s="65">
        <f t="shared" si="15"/>
        <v>0</v>
      </c>
      <c r="AB63" s="65">
        <f t="shared" si="6"/>
        <v>0</v>
      </c>
      <c r="AC63" s="149" t="str">
        <f t="shared" si="7"/>
        <v/>
      </c>
    </row>
    <row r="64" spans="1:29" ht="18" customHeight="1" x14ac:dyDescent="0.2">
      <c r="A64" s="10" t="str">
        <f t="shared" si="0"/>
        <v/>
      </c>
      <c r="B64" s="121"/>
      <c r="C64" s="122"/>
      <c r="D64" s="122"/>
      <c r="E64" s="11"/>
      <c r="F64" s="11"/>
      <c r="G64" s="11"/>
      <c r="H64" s="17"/>
      <c r="I64" s="159"/>
      <c r="J64" s="4"/>
      <c r="K64" s="34"/>
      <c r="L64" s="35"/>
      <c r="M64" s="38">
        <f t="shared" si="11"/>
        <v>0</v>
      </c>
      <c r="N64" s="46"/>
      <c r="O64" s="1"/>
      <c r="P64" s="26">
        <f>IF(H64=0,0,NETWORKDAYS(H64,EOMONTH(H64,0),Kataloge!$K$2:$K$67)*8)</f>
        <v>0</v>
      </c>
      <c r="Q64" s="39"/>
      <c r="R64" s="24"/>
      <c r="S64" s="1"/>
      <c r="T64" s="32">
        <f t="shared" si="12"/>
        <v>0</v>
      </c>
      <c r="U64" s="1"/>
      <c r="V64" s="40"/>
      <c r="W64" s="25">
        <f t="shared" si="13"/>
        <v>0</v>
      </c>
      <c r="X64" s="1"/>
      <c r="Y64" s="33"/>
      <c r="Z64" s="25">
        <f t="shared" si="14"/>
        <v>0</v>
      </c>
      <c r="AA64" s="65">
        <f t="shared" si="15"/>
        <v>0</v>
      </c>
      <c r="AB64" s="65">
        <f t="shared" si="6"/>
        <v>0</v>
      </c>
      <c r="AC64" s="149" t="str">
        <f t="shared" si="7"/>
        <v/>
      </c>
    </row>
    <row r="65" spans="1:29" ht="18" customHeight="1" x14ac:dyDescent="0.2">
      <c r="A65" s="10" t="str">
        <f t="shared" si="0"/>
        <v/>
      </c>
      <c r="B65" s="121"/>
      <c r="C65" s="122"/>
      <c r="D65" s="122"/>
      <c r="E65" s="11"/>
      <c r="F65" s="11"/>
      <c r="G65" s="11"/>
      <c r="H65" s="17"/>
      <c r="I65" s="159"/>
      <c r="J65" s="4"/>
      <c r="K65" s="34"/>
      <c r="L65" s="35"/>
      <c r="M65" s="38">
        <f t="shared" si="11"/>
        <v>0</v>
      </c>
      <c r="N65" s="46"/>
      <c r="O65" s="1"/>
      <c r="P65" s="26">
        <f>IF(H65=0,0,NETWORKDAYS(H65,EOMONTH(H65,0),Kataloge!$K$2:$K$67)*8)</f>
        <v>0</v>
      </c>
      <c r="Q65" s="39"/>
      <c r="R65" s="24"/>
      <c r="S65" s="1"/>
      <c r="T65" s="32">
        <f t="shared" si="12"/>
        <v>0</v>
      </c>
      <c r="U65" s="1"/>
      <c r="V65" s="40"/>
      <c r="W65" s="25">
        <f t="shared" si="13"/>
        <v>0</v>
      </c>
      <c r="X65" s="1"/>
      <c r="Y65" s="33"/>
      <c r="Z65" s="25">
        <f t="shared" si="14"/>
        <v>0</v>
      </c>
      <c r="AA65" s="65">
        <f t="shared" si="15"/>
        <v>0</v>
      </c>
      <c r="AB65" s="65">
        <f t="shared" si="6"/>
        <v>0</v>
      </c>
      <c r="AC65" s="149" t="str">
        <f t="shared" si="7"/>
        <v/>
      </c>
    </row>
    <row r="66" spans="1:29" ht="18" customHeight="1" x14ac:dyDescent="0.2">
      <c r="A66" s="10" t="str">
        <f t="shared" si="0"/>
        <v/>
      </c>
      <c r="B66" s="121"/>
      <c r="C66" s="122"/>
      <c r="D66" s="122"/>
      <c r="E66" s="11"/>
      <c r="F66" s="11"/>
      <c r="G66" s="11"/>
      <c r="H66" s="17"/>
      <c r="I66" s="159"/>
      <c r="J66" s="4"/>
      <c r="K66" s="34"/>
      <c r="L66" s="35"/>
      <c r="M66" s="38">
        <f t="shared" si="11"/>
        <v>0</v>
      </c>
      <c r="N66" s="46"/>
      <c r="O66" s="1"/>
      <c r="P66" s="26">
        <f>IF(H66=0,0,NETWORKDAYS(H66,EOMONTH(H66,0),Kataloge!$K$2:$K$67)*8)</f>
        <v>0</v>
      </c>
      <c r="Q66" s="39"/>
      <c r="R66" s="24"/>
      <c r="S66" s="1"/>
      <c r="T66" s="32">
        <f t="shared" si="12"/>
        <v>0</v>
      </c>
      <c r="U66" s="1"/>
      <c r="V66" s="40"/>
      <c r="W66" s="25">
        <f t="shared" si="13"/>
        <v>0</v>
      </c>
      <c r="X66" s="1"/>
      <c r="Y66" s="33"/>
      <c r="Z66" s="25">
        <f t="shared" si="14"/>
        <v>0</v>
      </c>
      <c r="AA66" s="65">
        <f t="shared" si="15"/>
        <v>0</v>
      </c>
      <c r="AB66" s="65">
        <f t="shared" si="6"/>
        <v>0</v>
      </c>
      <c r="AC66" s="149" t="str">
        <f t="shared" si="7"/>
        <v/>
      </c>
    </row>
    <row r="67" spans="1:29" ht="18" customHeight="1" x14ac:dyDescent="0.2">
      <c r="A67" s="10" t="str">
        <f t="shared" si="0"/>
        <v/>
      </c>
      <c r="B67" s="121"/>
      <c r="C67" s="122"/>
      <c r="D67" s="122"/>
      <c r="E67" s="11"/>
      <c r="F67" s="11"/>
      <c r="G67" s="11"/>
      <c r="H67" s="17"/>
      <c r="I67" s="159"/>
      <c r="J67" s="4"/>
      <c r="K67" s="34"/>
      <c r="L67" s="35"/>
      <c r="M67" s="38">
        <f t="shared" si="11"/>
        <v>0</v>
      </c>
      <c r="N67" s="46"/>
      <c r="O67" s="1"/>
      <c r="P67" s="26">
        <f>IF(H67=0,0,NETWORKDAYS(H67,EOMONTH(H67,0),Kataloge!$K$2:$K$67)*8)</f>
        <v>0</v>
      </c>
      <c r="Q67" s="39"/>
      <c r="R67" s="24"/>
      <c r="S67" s="1"/>
      <c r="T67" s="32">
        <f t="shared" si="12"/>
        <v>0</v>
      </c>
      <c r="U67" s="1"/>
      <c r="V67" s="40"/>
      <c r="W67" s="25">
        <f t="shared" si="13"/>
        <v>0</v>
      </c>
      <c r="X67" s="1"/>
      <c r="Y67" s="33"/>
      <c r="Z67" s="25">
        <f t="shared" si="14"/>
        <v>0</v>
      </c>
      <c r="AA67" s="65">
        <f t="shared" si="15"/>
        <v>0</v>
      </c>
      <c r="AB67" s="65">
        <f t="shared" si="6"/>
        <v>0</v>
      </c>
      <c r="AC67" s="149" t="str">
        <f t="shared" si="7"/>
        <v/>
      </c>
    </row>
    <row r="68" spans="1:29" ht="18" customHeight="1" x14ac:dyDescent="0.2">
      <c r="A68" s="10" t="str">
        <f t="shared" si="0"/>
        <v/>
      </c>
      <c r="B68" s="121"/>
      <c r="C68" s="122"/>
      <c r="D68" s="122"/>
      <c r="E68" s="11"/>
      <c r="F68" s="11"/>
      <c r="G68" s="11"/>
      <c r="H68" s="17"/>
      <c r="I68" s="159"/>
      <c r="J68" s="4"/>
      <c r="K68" s="34"/>
      <c r="L68" s="35"/>
      <c r="M68" s="38">
        <f t="shared" si="11"/>
        <v>0</v>
      </c>
      <c r="N68" s="46"/>
      <c r="O68" s="1"/>
      <c r="P68" s="26">
        <f>IF(H68=0,0,NETWORKDAYS(H68,EOMONTH(H68,0),Kataloge!$K$2:$K$67)*8)</f>
        <v>0</v>
      </c>
      <c r="Q68" s="39"/>
      <c r="R68" s="24"/>
      <c r="S68" s="1"/>
      <c r="T68" s="32">
        <f t="shared" si="12"/>
        <v>0</v>
      </c>
      <c r="U68" s="1"/>
      <c r="V68" s="40"/>
      <c r="W68" s="25">
        <f t="shared" si="13"/>
        <v>0</v>
      </c>
      <c r="X68" s="1"/>
      <c r="Y68" s="33"/>
      <c r="Z68" s="25">
        <f t="shared" si="14"/>
        <v>0</v>
      </c>
      <c r="AA68" s="65">
        <f t="shared" si="15"/>
        <v>0</v>
      </c>
      <c r="AB68" s="65">
        <f t="shared" si="6"/>
        <v>0</v>
      </c>
      <c r="AC68" s="149" t="str">
        <f t="shared" si="7"/>
        <v/>
      </c>
    </row>
    <row r="69" spans="1:29" ht="18" customHeight="1" x14ac:dyDescent="0.2">
      <c r="A69" s="10" t="str">
        <f t="shared" si="0"/>
        <v/>
      </c>
      <c r="B69" s="121"/>
      <c r="C69" s="122"/>
      <c r="D69" s="122"/>
      <c r="E69" s="11"/>
      <c r="F69" s="11"/>
      <c r="G69" s="11"/>
      <c r="H69" s="17"/>
      <c r="I69" s="159"/>
      <c r="J69" s="4"/>
      <c r="K69" s="34"/>
      <c r="L69" s="35"/>
      <c r="M69" s="38">
        <f t="shared" si="11"/>
        <v>0</v>
      </c>
      <c r="N69" s="46"/>
      <c r="O69" s="1"/>
      <c r="P69" s="26">
        <f>IF(H69=0,0,NETWORKDAYS(H69,EOMONTH(H69,0),Kataloge!$K$2:$K$67)*8)</f>
        <v>0</v>
      </c>
      <c r="Q69" s="39"/>
      <c r="R69" s="24"/>
      <c r="S69" s="1"/>
      <c r="T69" s="32">
        <f t="shared" si="12"/>
        <v>0</v>
      </c>
      <c r="U69" s="1"/>
      <c r="V69" s="40"/>
      <c r="W69" s="25">
        <f t="shared" si="13"/>
        <v>0</v>
      </c>
      <c r="X69" s="1"/>
      <c r="Y69" s="33"/>
      <c r="Z69" s="25">
        <f t="shared" si="14"/>
        <v>0</v>
      </c>
      <c r="AA69" s="65">
        <f t="shared" si="15"/>
        <v>0</v>
      </c>
      <c r="AB69" s="65">
        <f t="shared" si="6"/>
        <v>0</v>
      </c>
      <c r="AC69" s="149" t="str">
        <f t="shared" si="7"/>
        <v/>
      </c>
    </row>
    <row r="70" spans="1:29" ht="18" customHeight="1" x14ac:dyDescent="0.2">
      <c r="A70" s="10" t="str">
        <f t="shared" si="0"/>
        <v/>
      </c>
      <c r="B70" s="121"/>
      <c r="C70" s="122"/>
      <c r="D70" s="122"/>
      <c r="E70" s="11"/>
      <c r="F70" s="11"/>
      <c r="G70" s="11"/>
      <c r="H70" s="17"/>
      <c r="I70" s="159"/>
      <c r="J70" s="4"/>
      <c r="K70" s="34"/>
      <c r="L70" s="35"/>
      <c r="M70" s="38">
        <f t="shared" si="11"/>
        <v>0</v>
      </c>
      <c r="N70" s="46"/>
      <c r="O70" s="1"/>
      <c r="P70" s="26">
        <f>IF(H70=0,0,NETWORKDAYS(H70,EOMONTH(H70,0),Kataloge!$K$2:$K$67)*8)</f>
        <v>0</v>
      </c>
      <c r="Q70" s="39"/>
      <c r="R70" s="24"/>
      <c r="S70" s="1"/>
      <c r="T70" s="32">
        <f t="shared" si="12"/>
        <v>0</v>
      </c>
      <c r="U70" s="1"/>
      <c r="V70" s="40"/>
      <c r="W70" s="25">
        <f t="shared" si="13"/>
        <v>0</v>
      </c>
      <c r="X70" s="1"/>
      <c r="Y70" s="33"/>
      <c r="Z70" s="25">
        <f t="shared" si="14"/>
        <v>0</v>
      </c>
      <c r="AA70" s="65">
        <f t="shared" si="15"/>
        <v>0</v>
      </c>
      <c r="AB70" s="65">
        <f t="shared" si="6"/>
        <v>0</v>
      </c>
      <c r="AC70" s="149" t="str">
        <f t="shared" si="7"/>
        <v/>
      </c>
    </row>
    <row r="71" spans="1:29" ht="18" customHeight="1" x14ac:dyDescent="0.2">
      <c r="A71" s="10" t="str">
        <f t="shared" si="0"/>
        <v/>
      </c>
      <c r="B71" s="121"/>
      <c r="C71" s="122"/>
      <c r="D71" s="122"/>
      <c r="E71" s="11"/>
      <c r="F71" s="11"/>
      <c r="G71" s="11"/>
      <c r="H71" s="17"/>
      <c r="I71" s="159"/>
      <c r="J71" s="4"/>
      <c r="K71" s="34"/>
      <c r="L71" s="35"/>
      <c r="M71" s="38">
        <f t="shared" si="11"/>
        <v>0</v>
      </c>
      <c r="N71" s="46"/>
      <c r="O71" s="1"/>
      <c r="P71" s="26">
        <f>IF(H71=0,0,NETWORKDAYS(H71,EOMONTH(H71,0),Kataloge!$K$2:$K$67)*8)</f>
        <v>0</v>
      </c>
      <c r="Q71" s="39"/>
      <c r="R71" s="24"/>
      <c r="S71" s="1"/>
      <c r="T71" s="32">
        <f t="shared" si="12"/>
        <v>0</v>
      </c>
      <c r="U71" s="1"/>
      <c r="V71" s="40"/>
      <c r="W71" s="25">
        <f t="shared" si="13"/>
        <v>0</v>
      </c>
      <c r="X71" s="1"/>
      <c r="Y71" s="33"/>
      <c r="Z71" s="25">
        <f t="shared" si="14"/>
        <v>0</v>
      </c>
      <c r="AA71" s="65">
        <f t="shared" si="15"/>
        <v>0</v>
      </c>
      <c r="AB71" s="65">
        <f t="shared" si="6"/>
        <v>0</v>
      </c>
      <c r="AC71" s="149" t="str">
        <f t="shared" si="7"/>
        <v/>
      </c>
    </row>
    <row r="72" spans="1:29" ht="18" customHeight="1" x14ac:dyDescent="0.2">
      <c r="A72" s="10" t="str">
        <f t="shared" si="0"/>
        <v/>
      </c>
      <c r="B72" s="121"/>
      <c r="C72" s="122"/>
      <c r="D72" s="122"/>
      <c r="E72" s="11"/>
      <c r="F72" s="11"/>
      <c r="G72" s="11"/>
      <c r="H72" s="17"/>
      <c r="I72" s="159"/>
      <c r="J72" s="4"/>
      <c r="K72" s="34"/>
      <c r="L72" s="35"/>
      <c r="M72" s="38">
        <f t="shared" si="11"/>
        <v>0</v>
      </c>
      <c r="N72" s="46"/>
      <c r="O72" s="1"/>
      <c r="P72" s="26">
        <f>IF(H72=0,0,NETWORKDAYS(H72,EOMONTH(H72,0),Kataloge!$K$2:$K$67)*8)</f>
        <v>0</v>
      </c>
      <c r="Q72" s="39"/>
      <c r="R72" s="24"/>
      <c r="S72" s="1"/>
      <c r="T72" s="32">
        <f t="shared" si="12"/>
        <v>0</v>
      </c>
      <c r="U72" s="1"/>
      <c r="V72" s="40"/>
      <c r="W72" s="25">
        <f t="shared" si="13"/>
        <v>0</v>
      </c>
      <c r="X72" s="1"/>
      <c r="Y72" s="33"/>
      <c r="Z72" s="25">
        <f t="shared" si="14"/>
        <v>0</v>
      </c>
      <c r="AA72" s="65">
        <f t="shared" si="15"/>
        <v>0</v>
      </c>
      <c r="AB72" s="65">
        <f t="shared" si="6"/>
        <v>0</v>
      </c>
      <c r="AC72" s="149" t="str">
        <f t="shared" si="7"/>
        <v/>
      </c>
    </row>
    <row r="73" spans="1:29" ht="18" customHeight="1" x14ac:dyDescent="0.2">
      <c r="A73" s="10" t="str">
        <f t="shared" si="0"/>
        <v/>
      </c>
      <c r="B73" s="121"/>
      <c r="C73" s="122"/>
      <c r="D73" s="122"/>
      <c r="E73" s="11"/>
      <c r="F73" s="11"/>
      <c r="G73" s="11"/>
      <c r="H73" s="17"/>
      <c r="I73" s="159"/>
      <c r="J73" s="4"/>
      <c r="K73" s="34"/>
      <c r="L73" s="35"/>
      <c r="M73" s="38">
        <f t="shared" si="11"/>
        <v>0</v>
      </c>
      <c r="N73" s="46"/>
      <c r="O73" s="1"/>
      <c r="P73" s="26">
        <f>IF(H73=0,0,NETWORKDAYS(H73,EOMONTH(H73,0),Kataloge!$K$2:$K$67)*8)</f>
        <v>0</v>
      </c>
      <c r="Q73" s="39"/>
      <c r="R73" s="24"/>
      <c r="S73" s="1"/>
      <c r="T73" s="32">
        <f t="shared" si="12"/>
        <v>0</v>
      </c>
      <c r="U73" s="1"/>
      <c r="V73" s="40"/>
      <c r="W73" s="25">
        <f t="shared" si="13"/>
        <v>0</v>
      </c>
      <c r="X73" s="1"/>
      <c r="Y73" s="33"/>
      <c r="Z73" s="25">
        <f t="shared" si="14"/>
        <v>0</v>
      </c>
      <c r="AA73" s="65">
        <f t="shared" si="15"/>
        <v>0</v>
      </c>
      <c r="AB73" s="65">
        <f t="shared" si="6"/>
        <v>0</v>
      </c>
      <c r="AC73" s="149" t="str">
        <f t="shared" si="7"/>
        <v/>
      </c>
    </row>
    <row r="74" spans="1:29" ht="18" customHeight="1" x14ac:dyDescent="0.2">
      <c r="A74" s="10" t="str">
        <f t="shared" si="0"/>
        <v/>
      </c>
      <c r="B74" s="121"/>
      <c r="C74" s="122"/>
      <c r="D74" s="122"/>
      <c r="E74" s="11"/>
      <c r="F74" s="11"/>
      <c r="G74" s="11"/>
      <c r="H74" s="17"/>
      <c r="I74" s="159"/>
      <c r="J74" s="4"/>
      <c r="K74" s="34"/>
      <c r="L74" s="35"/>
      <c r="M74" s="38">
        <f t="shared" si="11"/>
        <v>0</v>
      </c>
      <c r="N74" s="46"/>
      <c r="O74" s="1"/>
      <c r="P74" s="26">
        <f>IF(H74=0,0,NETWORKDAYS(H74,EOMONTH(H74,0),Kataloge!$K$2:$K$67)*8)</f>
        <v>0</v>
      </c>
      <c r="Q74" s="39"/>
      <c r="R74" s="24"/>
      <c r="S74" s="1"/>
      <c r="T74" s="32">
        <f t="shared" si="12"/>
        <v>0</v>
      </c>
      <c r="U74" s="1"/>
      <c r="V74" s="40"/>
      <c r="W74" s="25">
        <f t="shared" si="13"/>
        <v>0</v>
      </c>
      <c r="X74" s="1"/>
      <c r="Y74" s="33"/>
      <c r="Z74" s="25">
        <f t="shared" si="14"/>
        <v>0</v>
      </c>
      <c r="AA74" s="65">
        <f t="shared" si="15"/>
        <v>0</v>
      </c>
      <c r="AB74" s="65">
        <f t="shared" si="6"/>
        <v>0</v>
      </c>
      <c r="AC74" s="149" t="str">
        <f t="shared" si="7"/>
        <v/>
      </c>
    </row>
    <row r="75" spans="1:29" ht="18" customHeight="1" x14ac:dyDescent="0.2">
      <c r="A75" s="10" t="str">
        <f t="shared" si="0"/>
        <v/>
      </c>
      <c r="B75" s="121"/>
      <c r="C75" s="122"/>
      <c r="D75" s="122"/>
      <c r="E75" s="11"/>
      <c r="F75" s="11"/>
      <c r="G75" s="11"/>
      <c r="H75" s="17"/>
      <c r="I75" s="159"/>
      <c r="J75" s="4"/>
      <c r="K75" s="34"/>
      <c r="L75" s="35"/>
      <c r="M75" s="38">
        <f t="shared" si="11"/>
        <v>0</v>
      </c>
      <c r="N75" s="46"/>
      <c r="O75" s="1"/>
      <c r="P75" s="26">
        <f>IF(H75=0,0,NETWORKDAYS(H75,EOMONTH(H75,0),Kataloge!$K$2:$K$67)*8)</f>
        <v>0</v>
      </c>
      <c r="Q75" s="39"/>
      <c r="R75" s="24"/>
      <c r="S75" s="1"/>
      <c r="T75" s="32">
        <f t="shared" si="12"/>
        <v>0</v>
      </c>
      <c r="U75" s="1"/>
      <c r="V75" s="40"/>
      <c r="W75" s="25">
        <f t="shared" si="13"/>
        <v>0</v>
      </c>
      <c r="X75" s="1"/>
      <c r="Y75" s="33"/>
      <c r="Z75" s="25">
        <f t="shared" si="14"/>
        <v>0</v>
      </c>
      <c r="AA75" s="65">
        <f t="shared" si="15"/>
        <v>0</v>
      </c>
      <c r="AB75" s="65">
        <f t="shared" si="6"/>
        <v>0</v>
      </c>
      <c r="AC75" s="149" t="str">
        <f t="shared" si="7"/>
        <v/>
      </c>
    </row>
    <row r="76" spans="1:29" ht="18" customHeight="1" x14ac:dyDescent="0.2">
      <c r="A76" s="10" t="str">
        <f t="shared" si="0"/>
        <v/>
      </c>
      <c r="B76" s="121"/>
      <c r="C76" s="122"/>
      <c r="D76" s="122"/>
      <c r="E76" s="11"/>
      <c r="F76" s="11"/>
      <c r="G76" s="11"/>
      <c r="H76" s="17"/>
      <c r="I76" s="159"/>
      <c r="J76" s="4"/>
      <c r="K76" s="34"/>
      <c r="L76" s="35"/>
      <c r="M76" s="38">
        <f t="shared" si="11"/>
        <v>0</v>
      </c>
      <c r="N76" s="46"/>
      <c r="O76" s="1"/>
      <c r="P76" s="26">
        <f>IF(H76=0,0,NETWORKDAYS(H76,EOMONTH(H76,0),Kataloge!$K$2:$K$67)*8)</f>
        <v>0</v>
      </c>
      <c r="Q76" s="39"/>
      <c r="R76" s="24"/>
      <c r="S76" s="1"/>
      <c r="T76" s="32">
        <f t="shared" si="12"/>
        <v>0</v>
      </c>
      <c r="U76" s="1"/>
      <c r="V76" s="40"/>
      <c r="W76" s="25">
        <f t="shared" si="13"/>
        <v>0</v>
      </c>
      <c r="X76" s="1"/>
      <c r="Y76" s="33"/>
      <c r="Z76" s="25">
        <f t="shared" si="14"/>
        <v>0</v>
      </c>
      <c r="AA76" s="65">
        <f t="shared" si="15"/>
        <v>0</v>
      </c>
      <c r="AB76" s="65">
        <f t="shared" si="6"/>
        <v>0</v>
      </c>
      <c r="AC76" s="149" t="str">
        <f t="shared" si="7"/>
        <v/>
      </c>
    </row>
    <row r="77" spans="1:29" ht="18" customHeight="1" x14ac:dyDescent="0.2">
      <c r="A77" s="10" t="str">
        <f t="shared" si="0"/>
        <v/>
      </c>
      <c r="B77" s="121"/>
      <c r="C77" s="122"/>
      <c r="D77" s="122"/>
      <c r="E77" s="11"/>
      <c r="F77" s="11"/>
      <c r="G77" s="11"/>
      <c r="H77" s="17"/>
      <c r="I77" s="159"/>
      <c r="J77" s="4"/>
      <c r="K77" s="34"/>
      <c r="L77" s="35"/>
      <c r="M77" s="38">
        <f t="shared" si="11"/>
        <v>0</v>
      </c>
      <c r="N77" s="46"/>
      <c r="O77" s="1"/>
      <c r="P77" s="26">
        <f>IF(H77=0,0,NETWORKDAYS(H77,EOMONTH(H77,0),Kataloge!$K$2:$K$67)*8)</f>
        <v>0</v>
      </c>
      <c r="Q77" s="39"/>
      <c r="R77" s="24"/>
      <c r="S77" s="1"/>
      <c r="T77" s="32">
        <f t="shared" si="12"/>
        <v>0</v>
      </c>
      <c r="U77" s="1"/>
      <c r="V77" s="40"/>
      <c r="W77" s="25">
        <f t="shared" si="13"/>
        <v>0</v>
      </c>
      <c r="X77" s="1"/>
      <c r="Y77" s="33"/>
      <c r="Z77" s="25">
        <f t="shared" si="14"/>
        <v>0</v>
      </c>
      <c r="AA77" s="65">
        <f t="shared" si="15"/>
        <v>0</v>
      </c>
      <c r="AB77" s="65">
        <f t="shared" si="6"/>
        <v>0</v>
      </c>
      <c r="AC77" s="149" t="str">
        <f t="shared" si="7"/>
        <v/>
      </c>
    </row>
    <row r="78" spans="1:29" ht="18" customHeight="1" x14ac:dyDescent="0.2">
      <c r="A78" s="10" t="str">
        <f t="shared" si="0"/>
        <v/>
      </c>
      <c r="B78" s="121"/>
      <c r="C78" s="122"/>
      <c r="D78" s="122"/>
      <c r="E78" s="11"/>
      <c r="F78" s="11"/>
      <c r="G78" s="11"/>
      <c r="H78" s="17"/>
      <c r="I78" s="159"/>
      <c r="J78" s="4"/>
      <c r="K78" s="34"/>
      <c r="L78" s="35"/>
      <c r="M78" s="38">
        <f t="shared" si="11"/>
        <v>0</v>
      </c>
      <c r="N78" s="46"/>
      <c r="O78" s="1"/>
      <c r="P78" s="26">
        <f>IF(H78=0,0,NETWORKDAYS(H78,EOMONTH(H78,0),Kataloge!$K$2:$K$67)*8)</f>
        <v>0</v>
      </c>
      <c r="Q78" s="39"/>
      <c r="R78" s="24"/>
      <c r="S78" s="1"/>
      <c r="T78" s="32">
        <f t="shared" si="12"/>
        <v>0</v>
      </c>
      <c r="U78" s="1"/>
      <c r="V78" s="40"/>
      <c r="W78" s="25">
        <f t="shared" si="13"/>
        <v>0</v>
      </c>
      <c r="X78" s="1"/>
      <c r="Y78" s="33"/>
      <c r="Z78" s="25">
        <f t="shared" si="14"/>
        <v>0</v>
      </c>
      <c r="AA78" s="65">
        <f t="shared" si="15"/>
        <v>0</v>
      </c>
      <c r="AB78" s="65">
        <f t="shared" si="6"/>
        <v>0</v>
      </c>
      <c r="AC78" s="149" t="str">
        <f t="shared" si="7"/>
        <v/>
      </c>
    </row>
    <row r="79" spans="1:29" ht="18" customHeight="1" x14ac:dyDescent="0.2">
      <c r="A79" s="10" t="str">
        <f t="shared" si="0"/>
        <v/>
      </c>
      <c r="B79" s="121"/>
      <c r="C79" s="122"/>
      <c r="D79" s="122"/>
      <c r="E79" s="11"/>
      <c r="F79" s="11"/>
      <c r="G79" s="11"/>
      <c r="H79" s="17"/>
      <c r="I79" s="159"/>
      <c r="J79" s="4"/>
      <c r="K79" s="34"/>
      <c r="L79" s="35"/>
      <c r="M79" s="38">
        <f t="shared" si="11"/>
        <v>0</v>
      </c>
      <c r="N79" s="46"/>
      <c r="O79" s="1"/>
      <c r="P79" s="26">
        <f>IF(H79=0,0,NETWORKDAYS(H79,EOMONTH(H79,0),Kataloge!$K$2:$K$67)*8)</f>
        <v>0</v>
      </c>
      <c r="Q79" s="39"/>
      <c r="R79" s="24"/>
      <c r="S79" s="1"/>
      <c r="T79" s="32">
        <f t="shared" si="12"/>
        <v>0</v>
      </c>
      <c r="U79" s="1"/>
      <c r="V79" s="40"/>
      <c r="W79" s="25">
        <f t="shared" si="13"/>
        <v>0</v>
      </c>
      <c r="X79" s="1"/>
      <c r="Y79" s="33"/>
      <c r="Z79" s="25">
        <f t="shared" si="14"/>
        <v>0</v>
      </c>
      <c r="AA79" s="65">
        <f t="shared" si="15"/>
        <v>0</v>
      </c>
      <c r="AB79" s="65">
        <f t="shared" si="6"/>
        <v>0</v>
      </c>
      <c r="AC79" s="149" t="str">
        <f t="shared" si="7"/>
        <v/>
      </c>
    </row>
    <row r="80" spans="1:29" ht="18" customHeight="1" x14ac:dyDescent="0.2">
      <c r="A80" s="10" t="str">
        <f t="shared" si="0"/>
        <v/>
      </c>
      <c r="B80" s="121"/>
      <c r="C80" s="122"/>
      <c r="D80" s="122"/>
      <c r="E80" s="11"/>
      <c r="F80" s="11"/>
      <c r="G80" s="11"/>
      <c r="H80" s="17"/>
      <c r="I80" s="159"/>
      <c r="J80" s="4"/>
      <c r="K80" s="34"/>
      <c r="L80" s="35"/>
      <c r="M80" s="38">
        <f t="shared" si="11"/>
        <v>0</v>
      </c>
      <c r="N80" s="46"/>
      <c r="O80" s="1"/>
      <c r="P80" s="26">
        <f>IF(H80=0,0,NETWORKDAYS(H80,EOMONTH(H80,0),Kataloge!$K$2:$K$67)*8)</f>
        <v>0</v>
      </c>
      <c r="Q80" s="39"/>
      <c r="R80" s="24"/>
      <c r="S80" s="1"/>
      <c r="T80" s="32">
        <f t="shared" si="12"/>
        <v>0</v>
      </c>
      <c r="U80" s="1"/>
      <c r="V80" s="40"/>
      <c r="W80" s="25">
        <f t="shared" si="13"/>
        <v>0</v>
      </c>
      <c r="X80" s="1"/>
      <c r="Y80" s="33"/>
      <c r="Z80" s="25">
        <f t="shared" si="14"/>
        <v>0</v>
      </c>
      <c r="AA80" s="65">
        <f t="shared" si="15"/>
        <v>0</v>
      </c>
      <c r="AB80" s="65">
        <f t="shared" si="6"/>
        <v>0</v>
      </c>
      <c r="AC80" s="149" t="str">
        <f t="shared" si="7"/>
        <v/>
      </c>
    </row>
    <row r="81" spans="1:29" ht="18" customHeight="1" x14ac:dyDescent="0.2">
      <c r="A81" s="10" t="str">
        <f t="shared" si="0"/>
        <v/>
      </c>
      <c r="B81" s="121"/>
      <c r="C81" s="122"/>
      <c r="D81" s="122"/>
      <c r="E81" s="11"/>
      <c r="F81" s="11"/>
      <c r="G81" s="11"/>
      <c r="H81" s="17"/>
      <c r="I81" s="159"/>
      <c r="J81" s="4"/>
      <c r="K81" s="34"/>
      <c r="L81" s="35"/>
      <c r="M81" s="38">
        <f t="shared" si="11"/>
        <v>0</v>
      </c>
      <c r="N81" s="46"/>
      <c r="O81" s="1"/>
      <c r="P81" s="26">
        <f>IF(H81=0,0,NETWORKDAYS(H81,EOMONTH(H81,0),Kataloge!$K$2:$K$67)*8)</f>
        <v>0</v>
      </c>
      <c r="Q81" s="39"/>
      <c r="R81" s="24"/>
      <c r="S81" s="1"/>
      <c r="T81" s="32">
        <f t="shared" si="12"/>
        <v>0</v>
      </c>
      <c r="U81" s="1"/>
      <c r="V81" s="40"/>
      <c r="W81" s="25">
        <f t="shared" si="13"/>
        <v>0</v>
      </c>
      <c r="X81" s="1"/>
      <c r="Y81" s="33"/>
      <c r="Z81" s="25">
        <f t="shared" si="14"/>
        <v>0</v>
      </c>
      <c r="AA81" s="65">
        <f t="shared" si="15"/>
        <v>0</v>
      </c>
      <c r="AB81" s="65">
        <f t="shared" si="6"/>
        <v>0</v>
      </c>
      <c r="AC81" s="149" t="str">
        <f t="shared" si="7"/>
        <v/>
      </c>
    </row>
    <row r="82" spans="1:29" ht="18" customHeight="1" x14ac:dyDescent="0.2">
      <c r="A82" s="10" t="str">
        <f t="shared" si="0"/>
        <v/>
      </c>
      <c r="B82" s="121"/>
      <c r="C82" s="122"/>
      <c r="D82" s="122"/>
      <c r="E82" s="11"/>
      <c r="F82" s="11"/>
      <c r="G82" s="11"/>
      <c r="H82" s="17"/>
      <c r="I82" s="159"/>
      <c r="J82" s="4"/>
      <c r="K82" s="34"/>
      <c r="L82" s="35"/>
      <c r="M82" s="38">
        <f t="shared" si="11"/>
        <v>0</v>
      </c>
      <c r="N82" s="46"/>
      <c r="O82" s="1"/>
      <c r="P82" s="26">
        <f>IF(H82=0,0,NETWORKDAYS(H82,EOMONTH(H82,0),Kataloge!$K$2:$K$67)*8)</f>
        <v>0</v>
      </c>
      <c r="Q82" s="39"/>
      <c r="R82" s="24"/>
      <c r="S82" s="1"/>
      <c r="T82" s="32">
        <f t="shared" si="12"/>
        <v>0</v>
      </c>
      <c r="U82" s="1"/>
      <c r="V82" s="40"/>
      <c r="W82" s="25">
        <f t="shared" si="13"/>
        <v>0</v>
      </c>
      <c r="X82" s="1"/>
      <c r="Y82" s="33"/>
      <c r="Z82" s="25">
        <f t="shared" si="14"/>
        <v>0</v>
      </c>
      <c r="AA82" s="65">
        <f t="shared" si="15"/>
        <v>0</v>
      </c>
      <c r="AB82" s="65">
        <f t="shared" si="6"/>
        <v>0</v>
      </c>
      <c r="AC82" s="149" t="str">
        <f t="shared" si="7"/>
        <v/>
      </c>
    </row>
    <row r="83" spans="1:29" ht="18" customHeight="1" x14ac:dyDescent="0.2">
      <c r="A83" s="10" t="str">
        <f t="shared" si="0"/>
        <v/>
      </c>
      <c r="B83" s="121"/>
      <c r="C83" s="122"/>
      <c r="D83" s="122"/>
      <c r="E83" s="11"/>
      <c r="F83" s="11"/>
      <c r="G83" s="11"/>
      <c r="H83" s="17"/>
      <c r="I83" s="159"/>
      <c r="J83" s="4"/>
      <c r="K83" s="34"/>
      <c r="L83" s="35"/>
      <c r="M83" s="38">
        <f t="shared" si="11"/>
        <v>0</v>
      </c>
      <c r="N83" s="46"/>
      <c r="O83" s="1"/>
      <c r="P83" s="26">
        <f>IF(H83=0,0,NETWORKDAYS(H83,EOMONTH(H83,0),Kataloge!$K$2:$K$67)*8)</f>
        <v>0</v>
      </c>
      <c r="Q83" s="39"/>
      <c r="R83" s="24"/>
      <c r="S83" s="1"/>
      <c r="T83" s="32">
        <f t="shared" si="12"/>
        <v>0</v>
      </c>
      <c r="U83" s="1"/>
      <c r="V83" s="40"/>
      <c r="W83" s="25">
        <f t="shared" si="13"/>
        <v>0</v>
      </c>
      <c r="X83" s="1"/>
      <c r="Y83" s="33"/>
      <c r="Z83" s="25">
        <f t="shared" si="14"/>
        <v>0</v>
      </c>
      <c r="AA83" s="65">
        <f t="shared" si="15"/>
        <v>0</v>
      </c>
      <c r="AB83" s="65">
        <f t="shared" si="6"/>
        <v>0</v>
      </c>
      <c r="AC83" s="149" t="str">
        <f t="shared" si="7"/>
        <v/>
      </c>
    </row>
    <row r="84" spans="1:29" ht="18" customHeight="1" x14ac:dyDescent="0.2">
      <c r="A84" s="10" t="str">
        <f t="shared" si="0"/>
        <v/>
      </c>
      <c r="B84" s="121"/>
      <c r="C84" s="122"/>
      <c r="D84" s="122"/>
      <c r="E84" s="11"/>
      <c r="F84" s="11"/>
      <c r="G84" s="11"/>
      <c r="H84" s="17"/>
      <c r="I84" s="159"/>
      <c r="J84" s="4"/>
      <c r="K84" s="34"/>
      <c r="L84" s="35"/>
      <c r="M84" s="38">
        <f t="shared" si="11"/>
        <v>0</v>
      </c>
      <c r="N84" s="46"/>
      <c r="O84" s="1"/>
      <c r="P84" s="26">
        <f>IF(H84=0,0,NETWORKDAYS(H84,EOMONTH(H84,0),Kataloge!$K$2:$K$67)*8)</f>
        <v>0</v>
      </c>
      <c r="Q84" s="39"/>
      <c r="R84" s="24"/>
      <c r="S84" s="1"/>
      <c r="T84" s="32">
        <f t="shared" si="12"/>
        <v>0</v>
      </c>
      <c r="U84" s="1"/>
      <c r="V84" s="40"/>
      <c r="W84" s="25">
        <f t="shared" si="13"/>
        <v>0</v>
      </c>
      <c r="X84" s="1"/>
      <c r="Y84" s="33"/>
      <c r="Z84" s="25">
        <f t="shared" si="14"/>
        <v>0</v>
      </c>
      <c r="AA84" s="65">
        <f t="shared" si="15"/>
        <v>0</v>
      </c>
      <c r="AB84" s="65">
        <f t="shared" si="6"/>
        <v>0</v>
      </c>
      <c r="AC84" s="149" t="str">
        <f t="shared" si="7"/>
        <v/>
      </c>
    </row>
    <row r="85" spans="1:29" ht="18" customHeight="1" x14ac:dyDescent="0.2">
      <c r="A85" s="10" t="str">
        <f t="shared" si="0"/>
        <v/>
      </c>
      <c r="B85" s="121"/>
      <c r="C85" s="122"/>
      <c r="D85" s="122"/>
      <c r="E85" s="11"/>
      <c r="F85" s="11"/>
      <c r="G85" s="11"/>
      <c r="H85" s="17"/>
      <c r="I85" s="159"/>
      <c r="J85" s="4"/>
      <c r="K85" s="34"/>
      <c r="L85" s="35"/>
      <c r="M85" s="38">
        <f t="shared" si="11"/>
        <v>0</v>
      </c>
      <c r="N85" s="46"/>
      <c r="O85" s="1"/>
      <c r="P85" s="26">
        <f>IF(H85=0,0,NETWORKDAYS(H85,EOMONTH(H85,0),Kataloge!$K$2:$K$67)*8)</f>
        <v>0</v>
      </c>
      <c r="Q85" s="39"/>
      <c r="R85" s="24"/>
      <c r="S85" s="1"/>
      <c r="T85" s="32">
        <f t="shared" si="12"/>
        <v>0</v>
      </c>
      <c r="U85" s="1"/>
      <c r="V85" s="40"/>
      <c r="W85" s="25">
        <f t="shared" si="13"/>
        <v>0</v>
      </c>
      <c r="X85" s="1"/>
      <c r="Y85" s="33"/>
      <c r="Z85" s="25">
        <f t="shared" si="14"/>
        <v>0</v>
      </c>
      <c r="AA85" s="65">
        <f t="shared" si="15"/>
        <v>0</v>
      </c>
      <c r="AB85" s="65">
        <f t="shared" si="6"/>
        <v>0</v>
      </c>
      <c r="AC85" s="149" t="str">
        <f t="shared" si="7"/>
        <v/>
      </c>
    </row>
    <row r="86" spans="1:29" ht="18" customHeight="1" x14ac:dyDescent="0.2">
      <c r="A86" s="10" t="str">
        <f t="shared" si="0"/>
        <v/>
      </c>
      <c r="B86" s="121"/>
      <c r="C86" s="122"/>
      <c r="D86" s="122"/>
      <c r="E86" s="11"/>
      <c r="F86" s="11"/>
      <c r="G86" s="11"/>
      <c r="H86" s="17"/>
      <c r="I86" s="159"/>
      <c r="J86" s="4"/>
      <c r="K86" s="34"/>
      <c r="L86" s="35"/>
      <c r="M86" s="38">
        <f t="shared" si="11"/>
        <v>0</v>
      </c>
      <c r="N86" s="46"/>
      <c r="O86" s="1"/>
      <c r="P86" s="26">
        <f>IF(H86=0,0,NETWORKDAYS(H86,EOMONTH(H86,0),Kataloge!$K$2:$K$67)*8)</f>
        <v>0</v>
      </c>
      <c r="Q86" s="39"/>
      <c r="R86" s="24"/>
      <c r="S86" s="1"/>
      <c r="T86" s="32">
        <f t="shared" si="12"/>
        <v>0</v>
      </c>
      <c r="U86" s="1"/>
      <c r="V86" s="40"/>
      <c r="W86" s="25">
        <f t="shared" si="13"/>
        <v>0</v>
      </c>
      <c r="X86" s="1"/>
      <c r="Y86" s="33"/>
      <c r="Z86" s="25">
        <f t="shared" si="14"/>
        <v>0</v>
      </c>
      <c r="AA86" s="65">
        <f t="shared" si="15"/>
        <v>0</v>
      </c>
      <c r="AB86" s="65">
        <f t="shared" si="6"/>
        <v>0</v>
      </c>
      <c r="AC86" s="149" t="str">
        <f t="shared" si="7"/>
        <v/>
      </c>
    </row>
    <row r="87" spans="1:29" ht="18" customHeight="1" x14ac:dyDescent="0.2">
      <c r="A87" s="10" t="str">
        <f t="shared" si="0"/>
        <v/>
      </c>
      <c r="B87" s="121"/>
      <c r="C87" s="122"/>
      <c r="D87" s="122"/>
      <c r="E87" s="11"/>
      <c r="F87" s="11"/>
      <c r="G87" s="11"/>
      <c r="H87" s="17"/>
      <c r="I87" s="159"/>
      <c r="J87" s="4"/>
      <c r="K87" s="34"/>
      <c r="L87" s="35"/>
      <c r="M87" s="38">
        <f t="shared" si="11"/>
        <v>0</v>
      </c>
      <c r="N87" s="46"/>
      <c r="O87" s="1"/>
      <c r="P87" s="26">
        <f>IF(H87=0,0,NETWORKDAYS(H87,EOMONTH(H87,0),Kataloge!$K$2:$K$67)*8)</f>
        <v>0</v>
      </c>
      <c r="Q87" s="39"/>
      <c r="R87" s="24"/>
      <c r="S87" s="1"/>
      <c r="T87" s="32">
        <f t="shared" si="12"/>
        <v>0</v>
      </c>
      <c r="U87" s="1"/>
      <c r="V87" s="40"/>
      <c r="W87" s="25">
        <f t="shared" si="13"/>
        <v>0</v>
      </c>
      <c r="X87" s="1"/>
      <c r="Y87" s="33"/>
      <c r="Z87" s="25">
        <f t="shared" si="14"/>
        <v>0</v>
      </c>
      <c r="AA87" s="65">
        <f t="shared" si="15"/>
        <v>0</v>
      </c>
      <c r="AB87" s="65">
        <f t="shared" si="6"/>
        <v>0</v>
      </c>
      <c r="AC87" s="149" t="str">
        <f t="shared" si="7"/>
        <v/>
      </c>
    </row>
    <row r="88" spans="1:29" ht="18" customHeight="1" x14ac:dyDescent="0.2">
      <c r="A88" s="10" t="str">
        <f t="shared" si="0"/>
        <v/>
      </c>
      <c r="B88" s="121"/>
      <c r="C88" s="122"/>
      <c r="D88" s="122"/>
      <c r="E88" s="11"/>
      <c r="F88" s="11"/>
      <c r="G88" s="11"/>
      <c r="H88" s="17"/>
      <c r="I88" s="159"/>
      <c r="J88" s="4"/>
      <c r="K88" s="34"/>
      <c r="L88" s="35"/>
      <c r="M88" s="38">
        <f t="shared" si="11"/>
        <v>0</v>
      </c>
      <c r="N88" s="46"/>
      <c r="O88" s="1"/>
      <c r="P88" s="26">
        <f>IF(H88=0,0,NETWORKDAYS(H88,EOMONTH(H88,0),Kataloge!$K$2:$K$67)*8)</f>
        <v>0</v>
      </c>
      <c r="Q88" s="39"/>
      <c r="R88" s="24"/>
      <c r="S88" s="1"/>
      <c r="T88" s="32">
        <f t="shared" si="12"/>
        <v>0</v>
      </c>
      <c r="U88" s="1"/>
      <c r="V88" s="40"/>
      <c r="W88" s="25">
        <f t="shared" si="13"/>
        <v>0</v>
      </c>
      <c r="X88" s="1"/>
      <c r="Y88" s="33"/>
      <c r="Z88" s="25">
        <f t="shared" si="14"/>
        <v>0</v>
      </c>
      <c r="AA88" s="65">
        <f t="shared" si="15"/>
        <v>0</v>
      </c>
      <c r="AB88" s="65">
        <f t="shared" si="6"/>
        <v>0</v>
      </c>
      <c r="AC88" s="149" t="str">
        <f t="shared" si="7"/>
        <v/>
      </c>
    </row>
    <row r="89" spans="1:29" ht="18" customHeight="1" x14ac:dyDescent="0.2">
      <c r="A89" s="10" t="str">
        <f t="shared" si="0"/>
        <v/>
      </c>
      <c r="B89" s="121"/>
      <c r="C89" s="122"/>
      <c r="D89" s="122"/>
      <c r="E89" s="11"/>
      <c r="F89" s="11"/>
      <c r="G89" s="11"/>
      <c r="H89" s="17"/>
      <c r="I89" s="159"/>
      <c r="J89" s="4"/>
      <c r="K89" s="34"/>
      <c r="L89" s="35"/>
      <c r="M89" s="38">
        <f t="shared" si="11"/>
        <v>0</v>
      </c>
      <c r="N89" s="46"/>
      <c r="O89" s="1"/>
      <c r="P89" s="26">
        <f>IF(H89=0,0,NETWORKDAYS(H89,EOMONTH(H89,0),Kataloge!$K$2:$K$67)*8)</f>
        <v>0</v>
      </c>
      <c r="Q89" s="39"/>
      <c r="R89" s="24"/>
      <c r="S89" s="1"/>
      <c r="T89" s="32">
        <f t="shared" si="12"/>
        <v>0</v>
      </c>
      <c r="U89" s="1"/>
      <c r="V89" s="40"/>
      <c r="W89" s="25">
        <f t="shared" si="13"/>
        <v>0</v>
      </c>
      <c r="X89" s="1"/>
      <c r="Y89" s="33"/>
      <c r="Z89" s="25">
        <f t="shared" si="14"/>
        <v>0</v>
      </c>
      <c r="AA89" s="65">
        <f t="shared" si="15"/>
        <v>0</v>
      </c>
      <c r="AB89" s="65">
        <f t="shared" si="6"/>
        <v>0</v>
      </c>
      <c r="AC89" s="149" t="str">
        <f t="shared" si="7"/>
        <v/>
      </c>
    </row>
    <row r="90" spans="1:29" ht="18" customHeight="1" x14ac:dyDescent="0.2">
      <c r="A90" s="10" t="str">
        <f t="shared" si="0"/>
        <v/>
      </c>
      <c r="B90" s="121"/>
      <c r="C90" s="122"/>
      <c r="D90" s="122"/>
      <c r="E90" s="11"/>
      <c r="F90" s="11"/>
      <c r="G90" s="11"/>
      <c r="H90" s="17"/>
      <c r="I90" s="159"/>
      <c r="J90" s="4"/>
      <c r="K90" s="34"/>
      <c r="L90" s="35"/>
      <c r="M90" s="38">
        <f t="shared" si="11"/>
        <v>0</v>
      </c>
      <c r="N90" s="46"/>
      <c r="O90" s="1"/>
      <c r="P90" s="26">
        <f>IF(H90=0,0,NETWORKDAYS(H90,EOMONTH(H90,0),Kataloge!$K$2:$K$67)*8)</f>
        <v>0</v>
      </c>
      <c r="Q90" s="39"/>
      <c r="R90" s="24"/>
      <c r="S90" s="1"/>
      <c r="T90" s="32">
        <f t="shared" si="12"/>
        <v>0</v>
      </c>
      <c r="U90" s="1"/>
      <c r="V90" s="40"/>
      <c r="W90" s="25">
        <f t="shared" si="13"/>
        <v>0</v>
      </c>
      <c r="X90" s="1"/>
      <c r="Y90" s="33"/>
      <c r="Z90" s="25">
        <f t="shared" si="14"/>
        <v>0</v>
      </c>
      <c r="AA90" s="65">
        <f t="shared" si="15"/>
        <v>0</v>
      </c>
      <c r="AB90" s="65">
        <f t="shared" si="6"/>
        <v>0</v>
      </c>
      <c r="AC90" s="149" t="str">
        <f t="shared" si="7"/>
        <v/>
      </c>
    </row>
    <row r="91" spans="1:29" ht="18" customHeight="1" x14ac:dyDescent="0.2">
      <c r="A91" s="10" t="str">
        <f t="shared" si="0"/>
        <v/>
      </c>
      <c r="B91" s="121"/>
      <c r="C91" s="122"/>
      <c r="D91" s="122"/>
      <c r="E91" s="11"/>
      <c r="F91" s="11"/>
      <c r="G91" s="11"/>
      <c r="H91" s="17"/>
      <c r="I91" s="159"/>
      <c r="J91" s="4"/>
      <c r="K91" s="34"/>
      <c r="L91" s="35"/>
      <c r="M91" s="38">
        <f t="shared" si="11"/>
        <v>0</v>
      </c>
      <c r="N91" s="46"/>
      <c r="O91" s="1"/>
      <c r="P91" s="26">
        <f>IF(H91=0,0,NETWORKDAYS(H91,EOMONTH(H91,0),Kataloge!$K$2:$K$67)*8)</f>
        <v>0</v>
      </c>
      <c r="Q91" s="39"/>
      <c r="R91" s="24"/>
      <c r="S91" s="1"/>
      <c r="T91" s="32">
        <f t="shared" si="12"/>
        <v>0</v>
      </c>
      <c r="U91" s="1"/>
      <c r="V91" s="40"/>
      <c r="W91" s="25">
        <f t="shared" si="13"/>
        <v>0</v>
      </c>
      <c r="X91" s="1"/>
      <c r="Y91" s="33"/>
      <c r="Z91" s="25">
        <f t="shared" si="14"/>
        <v>0</v>
      </c>
      <c r="AA91" s="65">
        <f t="shared" si="15"/>
        <v>0</v>
      </c>
      <c r="AB91" s="65">
        <f t="shared" si="6"/>
        <v>0</v>
      </c>
      <c r="AC91" s="149" t="str">
        <f t="shared" si="7"/>
        <v/>
      </c>
    </row>
    <row r="92" spans="1:29" ht="18" customHeight="1" x14ac:dyDescent="0.2">
      <c r="A92" s="10" t="str">
        <f t="shared" ref="A92:A155" si="16">IF(COUNTA(B92:Z92)&gt;5,AC92,"")</f>
        <v/>
      </c>
      <c r="B92" s="121"/>
      <c r="C92" s="122"/>
      <c r="D92" s="122"/>
      <c r="E92" s="11"/>
      <c r="F92" s="11"/>
      <c r="G92" s="11"/>
      <c r="H92" s="17"/>
      <c r="I92" s="159"/>
      <c r="J92" s="4"/>
      <c r="K92" s="34"/>
      <c r="L92" s="35"/>
      <c r="M92" s="38">
        <f t="shared" si="11"/>
        <v>0</v>
      </c>
      <c r="N92" s="46"/>
      <c r="O92" s="1"/>
      <c r="P92" s="26">
        <f>IF(H92=0,0,NETWORKDAYS(H92,EOMONTH(H92,0),Kataloge!$K$2:$K$67)*8)</f>
        <v>0</v>
      </c>
      <c r="Q92" s="39"/>
      <c r="R92" s="24"/>
      <c r="S92" s="1"/>
      <c r="T92" s="32">
        <f t="shared" si="12"/>
        <v>0</v>
      </c>
      <c r="U92" s="1"/>
      <c r="V92" s="40"/>
      <c r="W92" s="25">
        <f t="shared" si="13"/>
        <v>0</v>
      </c>
      <c r="X92" s="1"/>
      <c r="Y92" s="33"/>
      <c r="Z92" s="25">
        <f t="shared" si="14"/>
        <v>0</v>
      </c>
      <c r="AA92" s="65">
        <f t="shared" si="15"/>
        <v>0</v>
      </c>
      <c r="AB92" s="65">
        <f t="shared" si="6"/>
        <v>0</v>
      </c>
      <c r="AC92" s="149" t="str">
        <f t="shared" si="7"/>
        <v/>
      </c>
    </row>
    <row r="93" spans="1:29" ht="18" customHeight="1" x14ac:dyDescent="0.2">
      <c r="A93" s="10" t="str">
        <f t="shared" si="16"/>
        <v/>
      </c>
      <c r="B93" s="121"/>
      <c r="C93" s="122"/>
      <c r="D93" s="122"/>
      <c r="E93" s="11"/>
      <c r="F93" s="11"/>
      <c r="G93" s="11"/>
      <c r="H93" s="17"/>
      <c r="I93" s="159"/>
      <c r="J93" s="4"/>
      <c r="K93" s="34"/>
      <c r="L93" s="35"/>
      <c r="M93" s="38">
        <f t="shared" si="11"/>
        <v>0</v>
      </c>
      <c r="N93" s="46"/>
      <c r="O93" s="1"/>
      <c r="P93" s="26">
        <f>IF(H93=0,0,NETWORKDAYS(H93,EOMONTH(H93,0),Kataloge!$K$2:$K$67)*8)</f>
        <v>0</v>
      </c>
      <c r="Q93" s="39"/>
      <c r="R93" s="24"/>
      <c r="S93" s="1"/>
      <c r="T93" s="32">
        <f t="shared" si="12"/>
        <v>0</v>
      </c>
      <c r="U93" s="1"/>
      <c r="V93" s="40"/>
      <c r="W93" s="25">
        <f t="shared" si="13"/>
        <v>0</v>
      </c>
      <c r="X93" s="1"/>
      <c r="Y93" s="33"/>
      <c r="Z93" s="25">
        <f t="shared" si="14"/>
        <v>0</v>
      </c>
      <c r="AA93" s="65">
        <f t="shared" si="15"/>
        <v>0</v>
      </c>
      <c r="AB93" s="65">
        <f t="shared" ref="AB93:AB156" si="17">IF(I93=0,0,ROUND(W93/I93,20))</f>
        <v>0</v>
      </c>
      <c r="AC93" s="149" t="str">
        <f t="shared" ref="AC93:AC156" si="18">IF(A92&lt;&gt;"",AC92+1,"")</f>
        <v/>
      </c>
    </row>
    <row r="94" spans="1:29" ht="18" customHeight="1" x14ac:dyDescent="0.2">
      <c r="A94" s="10" t="str">
        <f t="shared" si="16"/>
        <v/>
      </c>
      <c r="B94" s="121"/>
      <c r="C94" s="122"/>
      <c r="D94" s="122"/>
      <c r="E94" s="11"/>
      <c r="F94" s="11"/>
      <c r="G94" s="11"/>
      <c r="H94" s="17"/>
      <c r="I94" s="159"/>
      <c r="J94" s="4"/>
      <c r="K94" s="34"/>
      <c r="L94" s="35"/>
      <c r="M94" s="38">
        <f t="shared" si="11"/>
        <v>0</v>
      </c>
      <c r="N94" s="46"/>
      <c r="O94" s="1"/>
      <c r="P94" s="26">
        <f>IF(H94=0,0,NETWORKDAYS(H94,EOMONTH(H94,0),Kataloge!$K$2:$K$67)*8)</f>
        <v>0</v>
      </c>
      <c r="Q94" s="39"/>
      <c r="R94" s="24"/>
      <c r="S94" s="1"/>
      <c r="T94" s="32">
        <f t="shared" si="12"/>
        <v>0</v>
      </c>
      <c r="U94" s="1"/>
      <c r="V94" s="40"/>
      <c r="W94" s="25">
        <f t="shared" si="13"/>
        <v>0</v>
      </c>
      <c r="X94" s="1"/>
      <c r="Y94" s="33"/>
      <c r="Z94" s="25">
        <f t="shared" si="14"/>
        <v>0</v>
      </c>
      <c r="AA94" s="65">
        <f t="shared" si="15"/>
        <v>0</v>
      </c>
      <c r="AB94" s="65">
        <f t="shared" si="17"/>
        <v>0</v>
      </c>
      <c r="AC94" s="149" t="str">
        <f t="shared" si="18"/>
        <v/>
      </c>
    </row>
    <row r="95" spans="1:29" ht="18" customHeight="1" x14ac:dyDescent="0.2">
      <c r="A95" s="10" t="str">
        <f t="shared" si="16"/>
        <v/>
      </c>
      <c r="B95" s="121"/>
      <c r="C95" s="122"/>
      <c r="D95" s="122"/>
      <c r="E95" s="11"/>
      <c r="F95" s="11"/>
      <c r="G95" s="11"/>
      <c r="H95" s="17"/>
      <c r="I95" s="159"/>
      <c r="J95" s="4"/>
      <c r="K95" s="34"/>
      <c r="L95" s="35"/>
      <c r="M95" s="38">
        <f t="shared" si="11"/>
        <v>0</v>
      </c>
      <c r="N95" s="46"/>
      <c r="O95" s="1"/>
      <c r="P95" s="26">
        <f>IF(H95=0,0,NETWORKDAYS(H95,EOMONTH(H95,0),Kataloge!$K$2:$K$67)*8)</f>
        <v>0</v>
      </c>
      <c r="Q95" s="39"/>
      <c r="R95" s="24"/>
      <c r="S95" s="1"/>
      <c r="T95" s="32">
        <f t="shared" si="12"/>
        <v>0</v>
      </c>
      <c r="U95" s="1"/>
      <c r="V95" s="40"/>
      <c r="W95" s="25">
        <f t="shared" si="13"/>
        <v>0</v>
      </c>
      <c r="X95" s="1"/>
      <c r="Y95" s="33"/>
      <c r="Z95" s="25">
        <f t="shared" si="14"/>
        <v>0</v>
      </c>
      <c r="AA95" s="65">
        <f t="shared" si="15"/>
        <v>0</v>
      </c>
      <c r="AB95" s="65">
        <f t="shared" si="17"/>
        <v>0</v>
      </c>
      <c r="AC95" s="149" t="str">
        <f t="shared" si="18"/>
        <v/>
      </c>
    </row>
    <row r="96" spans="1:29" ht="18" customHeight="1" x14ac:dyDescent="0.2">
      <c r="A96" s="10" t="str">
        <f t="shared" si="16"/>
        <v/>
      </c>
      <c r="B96" s="121"/>
      <c r="C96" s="122"/>
      <c r="D96" s="122"/>
      <c r="E96" s="11"/>
      <c r="F96" s="11"/>
      <c r="G96" s="11"/>
      <c r="H96" s="17"/>
      <c r="I96" s="159"/>
      <c r="J96" s="4"/>
      <c r="K96" s="34"/>
      <c r="L96" s="35"/>
      <c r="M96" s="38">
        <f t="shared" si="11"/>
        <v>0</v>
      </c>
      <c r="N96" s="46"/>
      <c r="O96" s="1"/>
      <c r="P96" s="26">
        <f>IF(H96=0,0,NETWORKDAYS(H96,EOMONTH(H96,0),Kataloge!$K$2:$K$67)*8)</f>
        <v>0</v>
      </c>
      <c r="Q96" s="39"/>
      <c r="R96" s="24"/>
      <c r="S96" s="1"/>
      <c r="T96" s="32">
        <f t="shared" si="12"/>
        <v>0</v>
      </c>
      <c r="U96" s="1"/>
      <c r="V96" s="40"/>
      <c r="W96" s="25">
        <f t="shared" si="13"/>
        <v>0</v>
      </c>
      <c r="X96" s="1"/>
      <c r="Y96" s="33"/>
      <c r="Z96" s="25">
        <f t="shared" si="14"/>
        <v>0</v>
      </c>
      <c r="AA96" s="65">
        <f t="shared" si="15"/>
        <v>0</v>
      </c>
      <c r="AB96" s="65">
        <f t="shared" si="17"/>
        <v>0</v>
      </c>
      <c r="AC96" s="149" t="str">
        <f t="shared" si="18"/>
        <v/>
      </c>
    </row>
    <row r="97" spans="1:29" ht="18" customHeight="1" x14ac:dyDescent="0.2">
      <c r="A97" s="10" t="str">
        <f t="shared" si="16"/>
        <v/>
      </c>
      <c r="B97" s="121"/>
      <c r="C97" s="122"/>
      <c r="D97" s="122"/>
      <c r="E97" s="11"/>
      <c r="F97" s="11"/>
      <c r="G97" s="11"/>
      <c r="H97" s="17"/>
      <c r="I97" s="159"/>
      <c r="J97" s="4"/>
      <c r="K97" s="34"/>
      <c r="L97" s="35"/>
      <c r="M97" s="38">
        <f t="shared" si="11"/>
        <v>0</v>
      </c>
      <c r="N97" s="46"/>
      <c r="O97" s="1"/>
      <c r="P97" s="26">
        <f>IF(H97=0,0,NETWORKDAYS(H97,EOMONTH(H97,0),Kataloge!$K$2:$K$67)*8)</f>
        <v>0</v>
      </c>
      <c r="Q97" s="39"/>
      <c r="R97" s="24"/>
      <c r="S97" s="1"/>
      <c r="T97" s="32">
        <f t="shared" si="12"/>
        <v>0</v>
      </c>
      <c r="U97" s="1"/>
      <c r="V97" s="40"/>
      <c r="W97" s="25">
        <f t="shared" si="13"/>
        <v>0</v>
      </c>
      <c r="X97" s="1"/>
      <c r="Y97" s="33"/>
      <c r="Z97" s="25">
        <f t="shared" si="14"/>
        <v>0</v>
      </c>
      <c r="AA97" s="65">
        <f t="shared" si="15"/>
        <v>0</v>
      </c>
      <c r="AB97" s="65">
        <f t="shared" si="17"/>
        <v>0</v>
      </c>
      <c r="AC97" s="149" t="str">
        <f t="shared" si="18"/>
        <v/>
      </c>
    </row>
    <row r="98" spans="1:29" ht="18" customHeight="1" x14ac:dyDescent="0.2">
      <c r="A98" s="10" t="str">
        <f t="shared" si="16"/>
        <v/>
      </c>
      <c r="B98" s="121"/>
      <c r="C98" s="122"/>
      <c r="D98" s="122"/>
      <c r="E98" s="11"/>
      <c r="F98" s="11"/>
      <c r="G98" s="11"/>
      <c r="H98" s="17"/>
      <c r="I98" s="159"/>
      <c r="J98" s="4"/>
      <c r="K98" s="34"/>
      <c r="L98" s="35"/>
      <c r="M98" s="38">
        <f t="shared" si="11"/>
        <v>0</v>
      </c>
      <c r="N98" s="46"/>
      <c r="O98" s="1"/>
      <c r="P98" s="26">
        <f>IF(H98=0,0,NETWORKDAYS(H98,EOMONTH(H98,0),Kataloge!$K$2:$K$67)*8)</f>
        <v>0</v>
      </c>
      <c r="Q98" s="39"/>
      <c r="R98" s="24"/>
      <c r="S98" s="1"/>
      <c r="T98" s="32">
        <f t="shared" si="12"/>
        <v>0</v>
      </c>
      <c r="U98" s="1"/>
      <c r="V98" s="40"/>
      <c r="W98" s="25">
        <f t="shared" si="13"/>
        <v>0</v>
      </c>
      <c r="X98" s="1"/>
      <c r="Y98" s="33"/>
      <c r="Z98" s="25">
        <f t="shared" si="14"/>
        <v>0</v>
      </c>
      <c r="AA98" s="65">
        <f t="shared" si="15"/>
        <v>0</v>
      </c>
      <c r="AB98" s="65">
        <f t="shared" si="17"/>
        <v>0</v>
      </c>
      <c r="AC98" s="149" t="str">
        <f t="shared" si="18"/>
        <v/>
      </c>
    </row>
    <row r="99" spans="1:29" ht="18" customHeight="1" x14ac:dyDescent="0.2">
      <c r="A99" s="10" t="str">
        <f t="shared" si="16"/>
        <v/>
      </c>
      <c r="B99" s="121"/>
      <c r="C99" s="122"/>
      <c r="D99" s="122"/>
      <c r="E99" s="11"/>
      <c r="F99" s="11"/>
      <c r="G99" s="11"/>
      <c r="H99" s="17"/>
      <c r="I99" s="159"/>
      <c r="J99" s="4"/>
      <c r="K99" s="34"/>
      <c r="L99" s="35"/>
      <c r="M99" s="38">
        <f t="shared" si="11"/>
        <v>0</v>
      </c>
      <c r="N99" s="46"/>
      <c r="O99" s="1"/>
      <c r="P99" s="26">
        <f>IF(H99=0,0,NETWORKDAYS(H99,EOMONTH(H99,0),Kataloge!$K$2:$K$67)*8)</f>
        <v>0</v>
      </c>
      <c r="Q99" s="39"/>
      <c r="R99" s="24"/>
      <c r="S99" s="1"/>
      <c r="T99" s="32">
        <f t="shared" si="12"/>
        <v>0</v>
      </c>
      <c r="U99" s="1"/>
      <c r="V99" s="40"/>
      <c r="W99" s="25">
        <f t="shared" si="13"/>
        <v>0</v>
      </c>
      <c r="X99" s="1"/>
      <c r="Y99" s="33"/>
      <c r="Z99" s="25">
        <f t="shared" si="14"/>
        <v>0</v>
      </c>
      <c r="AA99" s="65">
        <f t="shared" si="15"/>
        <v>0</v>
      </c>
      <c r="AB99" s="65">
        <f t="shared" si="17"/>
        <v>0</v>
      </c>
      <c r="AC99" s="149" t="str">
        <f t="shared" si="18"/>
        <v/>
      </c>
    </row>
    <row r="100" spans="1:29" ht="18" customHeight="1" x14ac:dyDescent="0.2">
      <c r="A100" s="10" t="str">
        <f t="shared" si="16"/>
        <v/>
      </c>
      <c r="B100" s="121"/>
      <c r="C100" s="122"/>
      <c r="D100" s="122"/>
      <c r="E100" s="11"/>
      <c r="F100" s="11"/>
      <c r="G100" s="11"/>
      <c r="H100" s="17"/>
      <c r="I100" s="159"/>
      <c r="J100" s="4"/>
      <c r="K100" s="34"/>
      <c r="L100" s="35"/>
      <c r="M100" s="38">
        <f t="shared" si="11"/>
        <v>0</v>
      </c>
      <c r="N100" s="46"/>
      <c r="O100" s="1"/>
      <c r="P100" s="26">
        <f>IF(H100=0,0,NETWORKDAYS(H100,EOMONTH(H100,0),Kataloge!$K$2:$K$67)*8)</f>
        <v>0</v>
      </c>
      <c r="Q100" s="39"/>
      <c r="R100" s="24"/>
      <c r="S100" s="1"/>
      <c r="T100" s="32">
        <f t="shared" si="12"/>
        <v>0</v>
      </c>
      <c r="U100" s="1"/>
      <c r="V100" s="40"/>
      <c r="W100" s="25">
        <f t="shared" si="13"/>
        <v>0</v>
      </c>
      <c r="X100" s="1"/>
      <c r="Y100" s="33"/>
      <c r="Z100" s="25">
        <f t="shared" si="14"/>
        <v>0</v>
      </c>
      <c r="AA100" s="65">
        <f t="shared" si="15"/>
        <v>0</v>
      </c>
      <c r="AB100" s="65">
        <f t="shared" si="17"/>
        <v>0</v>
      </c>
      <c r="AC100" s="149" t="str">
        <f t="shared" si="18"/>
        <v/>
      </c>
    </row>
    <row r="101" spans="1:29" ht="18" customHeight="1" x14ac:dyDescent="0.2">
      <c r="A101" s="10" t="str">
        <f t="shared" si="16"/>
        <v/>
      </c>
      <c r="B101" s="121"/>
      <c r="C101" s="122"/>
      <c r="D101" s="122"/>
      <c r="E101" s="11"/>
      <c r="F101" s="11"/>
      <c r="G101" s="11"/>
      <c r="H101" s="17"/>
      <c r="I101" s="159"/>
      <c r="J101" s="4"/>
      <c r="K101" s="34"/>
      <c r="L101" s="35"/>
      <c r="M101" s="38">
        <f t="shared" si="11"/>
        <v>0</v>
      </c>
      <c r="N101" s="46"/>
      <c r="O101" s="1"/>
      <c r="P101" s="26">
        <f>IF(H101=0,0,NETWORKDAYS(H101,EOMONTH(H101,0),Kataloge!$K$2:$K$67)*8)</f>
        <v>0</v>
      </c>
      <c r="Q101" s="39"/>
      <c r="R101" s="24"/>
      <c r="S101" s="1"/>
      <c r="T101" s="32">
        <f t="shared" si="12"/>
        <v>0</v>
      </c>
      <c r="U101" s="1"/>
      <c r="V101" s="40"/>
      <c r="W101" s="25">
        <f t="shared" si="13"/>
        <v>0</v>
      </c>
      <c r="X101" s="1"/>
      <c r="Y101" s="33"/>
      <c r="Z101" s="25">
        <f t="shared" si="14"/>
        <v>0</v>
      </c>
      <c r="AA101" s="65">
        <f t="shared" si="15"/>
        <v>0</v>
      </c>
      <c r="AB101" s="65">
        <f t="shared" si="17"/>
        <v>0</v>
      </c>
      <c r="AC101" s="149" t="str">
        <f t="shared" si="18"/>
        <v/>
      </c>
    </row>
    <row r="102" spans="1:29" ht="18" customHeight="1" x14ac:dyDescent="0.2">
      <c r="A102" s="10" t="str">
        <f t="shared" si="16"/>
        <v/>
      </c>
      <c r="B102" s="121"/>
      <c r="C102" s="122"/>
      <c r="D102" s="122"/>
      <c r="E102" s="11"/>
      <c r="F102" s="11"/>
      <c r="G102" s="11"/>
      <c r="H102" s="17"/>
      <c r="I102" s="159"/>
      <c r="J102" s="4"/>
      <c r="K102" s="34"/>
      <c r="L102" s="35"/>
      <c r="M102" s="38">
        <f t="shared" si="11"/>
        <v>0</v>
      </c>
      <c r="N102" s="46"/>
      <c r="O102" s="1"/>
      <c r="P102" s="26">
        <f>IF(H102=0,0,NETWORKDAYS(H102,EOMONTH(H102,0),Kataloge!$K$2:$K$67)*8)</f>
        <v>0</v>
      </c>
      <c r="Q102" s="39"/>
      <c r="R102" s="24"/>
      <c r="S102" s="1"/>
      <c r="T102" s="32">
        <f t="shared" si="12"/>
        <v>0</v>
      </c>
      <c r="U102" s="1"/>
      <c r="V102" s="40"/>
      <c r="W102" s="25">
        <f t="shared" si="13"/>
        <v>0</v>
      </c>
      <c r="X102" s="1"/>
      <c r="Y102" s="33"/>
      <c r="Z102" s="25">
        <f t="shared" si="14"/>
        <v>0</v>
      </c>
      <c r="AA102" s="65">
        <f t="shared" si="15"/>
        <v>0</v>
      </c>
      <c r="AB102" s="65">
        <f t="shared" si="17"/>
        <v>0</v>
      </c>
      <c r="AC102" s="149" t="str">
        <f t="shared" si="18"/>
        <v/>
      </c>
    </row>
    <row r="103" spans="1:29" ht="18" customHeight="1" x14ac:dyDescent="0.2">
      <c r="A103" s="10" t="str">
        <f t="shared" si="16"/>
        <v/>
      </c>
      <c r="B103" s="121"/>
      <c r="C103" s="122"/>
      <c r="D103" s="122"/>
      <c r="E103" s="11"/>
      <c r="F103" s="11"/>
      <c r="G103" s="11"/>
      <c r="H103" s="17"/>
      <c r="I103" s="159"/>
      <c r="J103" s="4"/>
      <c r="K103" s="34"/>
      <c r="L103" s="35"/>
      <c r="M103" s="38">
        <f t="shared" si="11"/>
        <v>0</v>
      </c>
      <c r="N103" s="46"/>
      <c r="O103" s="1"/>
      <c r="P103" s="26">
        <f>IF(H103=0,0,NETWORKDAYS(H103,EOMONTH(H103,0),Kataloge!$K$2:$K$67)*8)</f>
        <v>0</v>
      </c>
      <c r="Q103" s="39"/>
      <c r="R103" s="24"/>
      <c r="S103" s="1"/>
      <c r="T103" s="32">
        <f t="shared" si="12"/>
        <v>0</v>
      </c>
      <c r="U103" s="1"/>
      <c r="V103" s="40"/>
      <c r="W103" s="25">
        <f t="shared" si="13"/>
        <v>0</v>
      </c>
      <c r="X103" s="1"/>
      <c r="Y103" s="33"/>
      <c r="Z103" s="25">
        <f t="shared" si="14"/>
        <v>0</v>
      </c>
      <c r="AA103" s="65">
        <f t="shared" si="15"/>
        <v>0</v>
      </c>
      <c r="AB103" s="65">
        <f t="shared" si="17"/>
        <v>0</v>
      </c>
      <c r="AC103" s="149" t="str">
        <f t="shared" si="18"/>
        <v/>
      </c>
    </row>
    <row r="104" spans="1:29" ht="18" customHeight="1" x14ac:dyDescent="0.2">
      <c r="A104" s="10" t="str">
        <f t="shared" si="16"/>
        <v/>
      </c>
      <c r="B104" s="121"/>
      <c r="C104" s="122"/>
      <c r="D104" s="122"/>
      <c r="E104" s="11"/>
      <c r="F104" s="11"/>
      <c r="G104" s="11"/>
      <c r="H104" s="17"/>
      <c r="I104" s="159"/>
      <c r="J104" s="4"/>
      <c r="K104" s="34"/>
      <c r="L104" s="35"/>
      <c r="M104" s="38">
        <f t="shared" si="11"/>
        <v>0</v>
      </c>
      <c r="N104" s="46"/>
      <c r="O104" s="1"/>
      <c r="P104" s="26">
        <f>IF(H104=0,0,NETWORKDAYS(H104,EOMONTH(H104,0),Kataloge!$K$2:$K$67)*8)</f>
        <v>0</v>
      </c>
      <c r="Q104" s="39"/>
      <c r="R104" s="24"/>
      <c r="S104" s="1"/>
      <c r="T104" s="32">
        <f t="shared" si="12"/>
        <v>0</v>
      </c>
      <c r="U104" s="1"/>
      <c r="V104" s="40"/>
      <c r="W104" s="25">
        <f t="shared" si="13"/>
        <v>0</v>
      </c>
      <c r="X104" s="1"/>
      <c r="Y104" s="33"/>
      <c r="Z104" s="25">
        <f t="shared" si="14"/>
        <v>0</v>
      </c>
      <c r="AA104" s="65">
        <f t="shared" si="15"/>
        <v>0</v>
      </c>
      <c r="AB104" s="65">
        <f t="shared" si="17"/>
        <v>0</v>
      </c>
      <c r="AC104" s="149" t="str">
        <f t="shared" si="18"/>
        <v/>
      </c>
    </row>
    <row r="105" spans="1:29" ht="18" customHeight="1" x14ac:dyDescent="0.2">
      <c r="A105" s="10" t="str">
        <f t="shared" si="16"/>
        <v/>
      </c>
      <c r="B105" s="121"/>
      <c r="C105" s="122"/>
      <c r="D105" s="122"/>
      <c r="E105" s="11"/>
      <c r="F105" s="11"/>
      <c r="G105" s="11"/>
      <c r="H105" s="17"/>
      <c r="I105" s="159"/>
      <c r="J105" s="4"/>
      <c r="K105" s="34"/>
      <c r="L105" s="35"/>
      <c r="M105" s="38">
        <f t="shared" si="11"/>
        <v>0</v>
      </c>
      <c r="N105" s="46"/>
      <c r="O105" s="1"/>
      <c r="P105" s="26">
        <f>IF(H105=0,0,NETWORKDAYS(H105,EOMONTH(H105,0),Kataloge!$K$2:$K$67)*8)</f>
        <v>0</v>
      </c>
      <c r="Q105" s="39"/>
      <c r="R105" s="24"/>
      <c r="S105" s="1"/>
      <c r="T105" s="32">
        <f t="shared" si="12"/>
        <v>0</v>
      </c>
      <c r="U105" s="1"/>
      <c r="V105" s="40"/>
      <c r="W105" s="25">
        <f t="shared" si="13"/>
        <v>0</v>
      </c>
      <c r="X105" s="1"/>
      <c r="Y105" s="33"/>
      <c r="Z105" s="25">
        <f t="shared" si="14"/>
        <v>0</v>
      </c>
      <c r="AA105" s="65">
        <f t="shared" si="15"/>
        <v>0</v>
      </c>
      <c r="AB105" s="65">
        <f t="shared" si="17"/>
        <v>0</v>
      </c>
      <c r="AC105" s="149" t="str">
        <f t="shared" si="18"/>
        <v/>
      </c>
    </row>
    <row r="106" spans="1:29" ht="18" customHeight="1" x14ac:dyDescent="0.2">
      <c r="A106" s="10" t="str">
        <f t="shared" si="16"/>
        <v/>
      </c>
      <c r="B106" s="121"/>
      <c r="C106" s="122"/>
      <c r="D106" s="122"/>
      <c r="E106" s="11"/>
      <c r="F106" s="11"/>
      <c r="G106" s="11"/>
      <c r="H106" s="17"/>
      <c r="I106" s="159"/>
      <c r="J106" s="4"/>
      <c r="K106" s="34"/>
      <c r="L106" s="35"/>
      <c r="M106" s="38">
        <f t="shared" si="11"/>
        <v>0</v>
      </c>
      <c r="N106" s="46"/>
      <c r="O106" s="1"/>
      <c r="P106" s="26">
        <f>IF(H106=0,0,NETWORKDAYS(H106,EOMONTH(H106,0),Kataloge!$K$2:$K$67)*8)</f>
        <v>0</v>
      </c>
      <c r="Q106" s="39"/>
      <c r="R106" s="24"/>
      <c r="S106" s="1"/>
      <c r="T106" s="32">
        <f t="shared" si="12"/>
        <v>0</v>
      </c>
      <c r="U106" s="1"/>
      <c r="V106" s="40"/>
      <c r="W106" s="25">
        <f t="shared" si="13"/>
        <v>0</v>
      </c>
      <c r="X106" s="1"/>
      <c r="Y106" s="33"/>
      <c r="Z106" s="25">
        <f t="shared" si="14"/>
        <v>0</v>
      </c>
      <c r="AA106" s="65">
        <f t="shared" si="15"/>
        <v>0</v>
      </c>
      <c r="AB106" s="65">
        <f t="shared" si="17"/>
        <v>0</v>
      </c>
      <c r="AC106" s="149" t="str">
        <f t="shared" si="18"/>
        <v/>
      </c>
    </row>
    <row r="107" spans="1:29" ht="18" customHeight="1" x14ac:dyDescent="0.2">
      <c r="A107" s="10" t="str">
        <f t="shared" si="16"/>
        <v/>
      </c>
      <c r="B107" s="121"/>
      <c r="C107" s="122"/>
      <c r="D107" s="122"/>
      <c r="E107" s="11"/>
      <c r="F107" s="11"/>
      <c r="G107" s="11"/>
      <c r="H107" s="17"/>
      <c r="I107" s="159"/>
      <c r="J107" s="4"/>
      <c r="K107" s="34"/>
      <c r="L107" s="35"/>
      <c r="M107" s="38">
        <f t="shared" si="11"/>
        <v>0</v>
      </c>
      <c r="N107" s="46"/>
      <c r="O107" s="1"/>
      <c r="P107" s="26">
        <f>IF(H107=0,0,NETWORKDAYS(H107,EOMONTH(H107,0),Kataloge!$K$2:$K$67)*8)</f>
        <v>0</v>
      </c>
      <c r="Q107" s="39"/>
      <c r="R107" s="24"/>
      <c r="S107" s="1"/>
      <c r="T107" s="32">
        <f t="shared" si="12"/>
        <v>0</v>
      </c>
      <c r="U107" s="1"/>
      <c r="V107" s="40"/>
      <c r="W107" s="25">
        <f t="shared" si="13"/>
        <v>0</v>
      </c>
      <c r="X107" s="1"/>
      <c r="Y107" s="33"/>
      <c r="Z107" s="25">
        <f t="shared" si="14"/>
        <v>0</v>
      </c>
      <c r="AA107" s="65">
        <f t="shared" si="15"/>
        <v>0</v>
      </c>
      <c r="AB107" s="65">
        <f t="shared" si="17"/>
        <v>0</v>
      </c>
      <c r="AC107" s="149" t="str">
        <f t="shared" si="18"/>
        <v/>
      </c>
    </row>
    <row r="108" spans="1:29" ht="18" customHeight="1" x14ac:dyDescent="0.2">
      <c r="A108" s="10" t="str">
        <f t="shared" si="16"/>
        <v/>
      </c>
      <c r="B108" s="121"/>
      <c r="C108" s="122"/>
      <c r="D108" s="122"/>
      <c r="E108" s="11"/>
      <c r="F108" s="11"/>
      <c r="G108" s="11"/>
      <c r="H108" s="17"/>
      <c r="I108" s="159"/>
      <c r="J108" s="4"/>
      <c r="K108" s="34"/>
      <c r="L108" s="35"/>
      <c r="M108" s="38">
        <f t="shared" si="11"/>
        <v>0</v>
      </c>
      <c r="N108" s="46"/>
      <c r="O108" s="1"/>
      <c r="P108" s="26">
        <f>IF(H108=0,0,NETWORKDAYS(H108,EOMONTH(H108,0),Kataloge!$K$2:$K$67)*8)</f>
        <v>0</v>
      </c>
      <c r="Q108" s="39"/>
      <c r="R108" s="24"/>
      <c r="S108" s="1"/>
      <c r="T108" s="32">
        <f t="shared" si="12"/>
        <v>0</v>
      </c>
      <c r="U108" s="1"/>
      <c r="V108" s="40"/>
      <c r="W108" s="25">
        <f t="shared" si="13"/>
        <v>0</v>
      </c>
      <c r="X108" s="1"/>
      <c r="Y108" s="33"/>
      <c r="Z108" s="25">
        <f t="shared" si="14"/>
        <v>0</v>
      </c>
      <c r="AA108" s="65">
        <f t="shared" si="15"/>
        <v>0</v>
      </c>
      <c r="AB108" s="65">
        <f t="shared" si="17"/>
        <v>0</v>
      </c>
      <c r="AC108" s="149" t="str">
        <f t="shared" si="18"/>
        <v/>
      </c>
    </row>
    <row r="109" spans="1:29" ht="18" customHeight="1" x14ac:dyDescent="0.2">
      <c r="A109" s="10" t="str">
        <f t="shared" si="16"/>
        <v/>
      </c>
      <c r="B109" s="121"/>
      <c r="C109" s="122"/>
      <c r="D109" s="122"/>
      <c r="E109" s="11"/>
      <c r="F109" s="11"/>
      <c r="G109" s="11"/>
      <c r="H109" s="17"/>
      <c r="I109" s="159"/>
      <c r="J109" s="4"/>
      <c r="K109" s="34"/>
      <c r="L109" s="35"/>
      <c r="M109" s="38">
        <f t="shared" si="11"/>
        <v>0</v>
      </c>
      <c r="N109" s="46"/>
      <c r="O109" s="1"/>
      <c r="P109" s="26">
        <f>IF(H109=0,0,NETWORKDAYS(H109,EOMONTH(H109,0),Kataloge!$K$2:$K$67)*8)</f>
        <v>0</v>
      </c>
      <c r="Q109" s="39"/>
      <c r="R109" s="24"/>
      <c r="S109" s="1"/>
      <c r="T109" s="32">
        <f t="shared" si="12"/>
        <v>0</v>
      </c>
      <c r="U109" s="1"/>
      <c r="V109" s="40"/>
      <c r="W109" s="25">
        <f t="shared" si="13"/>
        <v>0</v>
      </c>
      <c r="X109" s="1"/>
      <c r="Y109" s="33"/>
      <c r="Z109" s="25">
        <f t="shared" si="14"/>
        <v>0</v>
      </c>
      <c r="AA109" s="65">
        <f t="shared" si="15"/>
        <v>0</v>
      </c>
      <c r="AB109" s="65">
        <f t="shared" si="17"/>
        <v>0</v>
      </c>
      <c r="AC109" s="149" t="str">
        <f t="shared" si="18"/>
        <v/>
      </c>
    </row>
    <row r="110" spans="1:29" ht="18" customHeight="1" x14ac:dyDescent="0.2">
      <c r="A110" s="10" t="str">
        <f t="shared" si="16"/>
        <v/>
      </c>
      <c r="B110" s="121"/>
      <c r="C110" s="122"/>
      <c r="D110" s="122"/>
      <c r="E110" s="11"/>
      <c r="F110" s="11"/>
      <c r="G110" s="11"/>
      <c r="H110" s="17"/>
      <c r="I110" s="159"/>
      <c r="J110" s="4"/>
      <c r="K110" s="34"/>
      <c r="L110" s="35"/>
      <c r="M110" s="38">
        <f t="shared" si="11"/>
        <v>0</v>
      </c>
      <c r="N110" s="46"/>
      <c r="O110" s="1"/>
      <c r="P110" s="26">
        <f>IF(H110=0,0,NETWORKDAYS(H110,EOMONTH(H110,0),Kataloge!$K$2:$K$67)*8)</f>
        <v>0</v>
      </c>
      <c r="Q110" s="39"/>
      <c r="R110" s="24"/>
      <c r="S110" s="1"/>
      <c r="T110" s="32">
        <f t="shared" si="12"/>
        <v>0</v>
      </c>
      <c r="U110" s="1"/>
      <c r="V110" s="40"/>
      <c r="W110" s="25">
        <f t="shared" si="13"/>
        <v>0</v>
      </c>
      <c r="X110" s="1"/>
      <c r="Y110" s="33"/>
      <c r="Z110" s="25">
        <f t="shared" si="14"/>
        <v>0</v>
      </c>
      <c r="AA110" s="65">
        <f t="shared" si="15"/>
        <v>0</v>
      </c>
      <c r="AB110" s="65">
        <f t="shared" si="17"/>
        <v>0</v>
      </c>
      <c r="AC110" s="149" t="str">
        <f t="shared" si="18"/>
        <v/>
      </c>
    </row>
    <row r="111" spans="1:29" ht="18" customHeight="1" x14ac:dyDescent="0.2">
      <c r="A111" s="10" t="str">
        <f t="shared" si="16"/>
        <v/>
      </c>
      <c r="B111" s="121"/>
      <c r="C111" s="122"/>
      <c r="D111" s="122"/>
      <c r="E111" s="11"/>
      <c r="F111" s="11"/>
      <c r="G111" s="11"/>
      <c r="H111" s="17"/>
      <c r="I111" s="159"/>
      <c r="J111" s="4"/>
      <c r="K111" s="34"/>
      <c r="L111" s="35"/>
      <c r="M111" s="38">
        <f t="shared" si="11"/>
        <v>0</v>
      </c>
      <c r="N111" s="46"/>
      <c r="O111" s="1"/>
      <c r="P111" s="26">
        <f>IF(H111=0,0,NETWORKDAYS(H111,EOMONTH(H111,0),Kataloge!$K$2:$K$67)*8)</f>
        <v>0</v>
      </c>
      <c r="Q111" s="39"/>
      <c r="R111" s="24"/>
      <c r="S111" s="1"/>
      <c r="T111" s="32">
        <f t="shared" si="12"/>
        <v>0</v>
      </c>
      <c r="U111" s="1"/>
      <c r="V111" s="40"/>
      <c r="W111" s="25">
        <f t="shared" si="13"/>
        <v>0</v>
      </c>
      <c r="X111" s="1"/>
      <c r="Y111" s="33"/>
      <c r="Z111" s="25">
        <f t="shared" si="14"/>
        <v>0</v>
      </c>
      <c r="AA111" s="65">
        <f t="shared" si="15"/>
        <v>0</v>
      </c>
      <c r="AB111" s="65">
        <f t="shared" si="17"/>
        <v>0</v>
      </c>
      <c r="AC111" s="149" t="str">
        <f t="shared" si="18"/>
        <v/>
      </c>
    </row>
    <row r="112" spans="1:29" ht="18" customHeight="1" x14ac:dyDescent="0.2">
      <c r="A112" s="10" t="str">
        <f t="shared" si="16"/>
        <v/>
      </c>
      <c r="B112" s="121"/>
      <c r="C112" s="122"/>
      <c r="D112" s="122"/>
      <c r="E112" s="11"/>
      <c r="F112" s="11"/>
      <c r="G112" s="11"/>
      <c r="H112" s="17"/>
      <c r="I112" s="159"/>
      <c r="J112" s="4"/>
      <c r="K112" s="34"/>
      <c r="L112" s="35"/>
      <c r="M112" s="38">
        <f t="shared" si="11"/>
        <v>0</v>
      </c>
      <c r="N112" s="46"/>
      <c r="O112" s="1"/>
      <c r="P112" s="26">
        <f>IF(H112=0,0,NETWORKDAYS(H112,EOMONTH(H112,0),Kataloge!$K$2:$K$67)*8)</f>
        <v>0</v>
      </c>
      <c r="Q112" s="39"/>
      <c r="R112" s="24"/>
      <c r="S112" s="1"/>
      <c r="T112" s="32">
        <f t="shared" si="12"/>
        <v>0</v>
      </c>
      <c r="U112" s="1"/>
      <c r="V112" s="40"/>
      <c r="W112" s="25">
        <f t="shared" si="13"/>
        <v>0</v>
      </c>
      <c r="X112" s="1"/>
      <c r="Y112" s="33"/>
      <c r="Z112" s="25">
        <f t="shared" si="14"/>
        <v>0</v>
      </c>
      <c r="AA112" s="65">
        <f t="shared" si="15"/>
        <v>0</v>
      </c>
      <c r="AB112" s="65">
        <f t="shared" si="17"/>
        <v>0</v>
      </c>
      <c r="AC112" s="149" t="str">
        <f t="shared" si="18"/>
        <v/>
      </c>
    </row>
    <row r="113" spans="1:29" ht="18" customHeight="1" x14ac:dyDescent="0.2">
      <c r="A113" s="10" t="str">
        <f t="shared" si="16"/>
        <v/>
      </c>
      <c r="B113" s="121"/>
      <c r="C113" s="122"/>
      <c r="D113" s="122"/>
      <c r="E113" s="11"/>
      <c r="F113" s="11"/>
      <c r="G113" s="11"/>
      <c r="H113" s="17"/>
      <c r="I113" s="159"/>
      <c r="J113" s="4"/>
      <c r="K113" s="34"/>
      <c r="L113" s="35"/>
      <c r="M113" s="38">
        <f t="shared" si="11"/>
        <v>0</v>
      </c>
      <c r="N113" s="46"/>
      <c r="O113" s="1"/>
      <c r="P113" s="26">
        <f>IF(H113=0,0,NETWORKDAYS(H113,EOMONTH(H113,0),Kataloge!$K$2:$K$67)*8)</f>
        <v>0</v>
      </c>
      <c r="Q113" s="39"/>
      <c r="R113" s="24"/>
      <c r="S113" s="1"/>
      <c r="T113" s="32">
        <f t="shared" si="12"/>
        <v>0</v>
      </c>
      <c r="U113" s="1"/>
      <c r="V113" s="40"/>
      <c r="W113" s="25">
        <f t="shared" si="13"/>
        <v>0</v>
      </c>
      <c r="X113" s="1"/>
      <c r="Y113" s="33"/>
      <c r="Z113" s="25">
        <f t="shared" si="14"/>
        <v>0</v>
      </c>
      <c r="AA113" s="65">
        <f t="shared" si="15"/>
        <v>0</v>
      </c>
      <c r="AB113" s="65">
        <f t="shared" si="17"/>
        <v>0</v>
      </c>
      <c r="AC113" s="149" t="str">
        <f t="shared" si="18"/>
        <v/>
      </c>
    </row>
    <row r="114" spans="1:29" ht="18" customHeight="1" x14ac:dyDescent="0.2">
      <c r="A114" s="10" t="str">
        <f t="shared" si="16"/>
        <v/>
      </c>
      <c r="B114" s="121"/>
      <c r="C114" s="122"/>
      <c r="D114" s="122"/>
      <c r="E114" s="11"/>
      <c r="F114" s="11"/>
      <c r="G114" s="11"/>
      <c r="H114" s="17"/>
      <c r="I114" s="159"/>
      <c r="J114" s="4"/>
      <c r="K114" s="34"/>
      <c r="L114" s="35"/>
      <c r="M114" s="38">
        <f t="shared" si="11"/>
        <v>0</v>
      </c>
      <c r="N114" s="46"/>
      <c r="O114" s="1"/>
      <c r="P114" s="26">
        <f>IF(H114=0,0,NETWORKDAYS(H114,EOMONTH(H114,0),Kataloge!$K$2:$K$67)*8)</f>
        <v>0</v>
      </c>
      <c r="Q114" s="39"/>
      <c r="R114" s="24"/>
      <c r="S114" s="1"/>
      <c r="T114" s="32">
        <f t="shared" si="12"/>
        <v>0</v>
      </c>
      <c r="U114" s="1"/>
      <c r="V114" s="40"/>
      <c r="W114" s="25">
        <f t="shared" si="13"/>
        <v>0</v>
      </c>
      <c r="X114" s="1"/>
      <c r="Y114" s="33"/>
      <c r="Z114" s="25">
        <f t="shared" si="14"/>
        <v>0</v>
      </c>
      <c r="AA114" s="65">
        <f t="shared" si="15"/>
        <v>0</v>
      </c>
      <c r="AB114" s="65">
        <f t="shared" si="17"/>
        <v>0</v>
      </c>
      <c r="AC114" s="149" t="str">
        <f t="shared" si="18"/>
        <v/>
      </c>
    </row>
    <row r="115" spans="1:29" ht="18" customHeight="1" x14ac:dyDescent="0.2">
      <c r="A115" s="10" t="str">
        <f t="shared" si="16"/>
        <v/>
      </c>
      <c r="B115" s="121"/>
      <c r="C115" s="122"/>
      <c r="D115" s="122"/>
      <c r="E115" s="11"/>
      <c r="F115" s="11"/>
      <c r="G115" s="11"/>
      <c r="H115" s="17"/>
      <c r="I115" s="159"/>
      <c r="J115" s="4"/>
      <c r="K115" s="34"/>
      <c r="L115" s="35"/>
      <c r="M115" s="38">
        <f t="shared" si="11"/>
        <v>0</v>
      </c>
      <c r="N115" s="46"/>
      <c r="O115" s="1"/>
      <c r="P115" s="26">
        <f>IF(H115=0,0,NETWORKDAYS(H115,EOMONTH(H115,0),Kataloge!$K$2:$K$67)*8)</f>
        <v>0</v>
      </c>
      <c r="Q115" s="39"/>
      <c r="R115" s="24"/>
      <c r="S115" s="1"/>
      <c r="T115" s="32">
        <f t="shared" si="12"/>
        <v>0</v>
      </c>
      <c r="U115" s="1"/>
      <c r="V115" s="40"/>
      <c r="W115" s="25">
        <f t="shared" si="13"/>
        <v>0</v>
      </c>
      <c r="X115" s="1"/>
      <c r="Y115" s="33"/>
      <c r="Z115" s="25">
        <f t="shared" si="14"/>
        <v>0</v>
      </c>
      <c r="AA115" s="65">
        <f t="shared" si="15"/>
        <v>0</v>
      </c>
      <c r="AB115" s="65">
        <f t="shared" si="17"/>
        <v>0</v>
      </c>
      <c r="AC115" s="149" t="str">
        <f t="shared" si="18"/>
        <v/>
      </c>
    </row>
    <row r="116" spans="1:29" ht="18" customHeight="1" x14ac:dyDescent="0.2">
      <c r="A116" s="10" t="str">
        <f t="shared" si="16"/>
        <v/>
      </c>
      <c r="B116" s="121"/>
      <c r="C116" s="122"/>
      <c r="D116" s="122"/>
      <c r="E116" s="11"/>
      <c r="F116" s="11"/>
      <c r="G116" s="11"/>
      <c r="H116" s="17"/>
      <c r="I116" s="159"/>
      <c r="J116" s="4"/>
      <c r="K116" s="34"/>
      <c r="L116" s="35"/>
      <c r="M116" s="38">
        <f t="shared" si="11"/>
        <v>0</v>
      </c>
      <c r="N116" s="46"/>
      <c r="O116" s="1"/>
      <c r="P116" s="26">
        <f>IF(H116=0,0,NETWORKDAYS(H116,EOMONTH(H116,0),Kataloge!$K$2:$K$67)*8)</f>
        <v>0</v>
      </c>
      <c r="Q116" s="39"/>
      <c r="R116" s="24"/>
      <c r="S116" s="1"/>
      <c r="T116" s="32">
        <f t="shared" si="12"/>
        <v>0</v>
      </c>
      <c r="U116" s="1"/>
      <c r="V116" s="40"/>
      <c r="W116" s="25">
        <f t="shared" si="13"/>
        <v>0</v>
      </c>
      <c r="X116" s="1"/>
      <c r="Y116" s="33"/>
      <c r="Z116" s="25">
        <f t="shared" si="14"/>
        <v>0</v>
      </c>
      <c r="AA116" s="65">
        <f t="shared" si="15"/>
        <v>0</v>
      </c>
      <c r="AB116" s="65">
        <f t="shared" si="17"/>
        <v>0</v>
      </c>
      <c r="AC116" s="149" t="str">
        <f t="shared" si="18"/>
        <v/>
      </c>
    </row>
    <row r="117" spans="1:29" ht="18" customHeight="1" x14ac:dyDescent="0.2">
      <c r="A117" s="10" t="str">
        <f t="shared" si="16"/>
        <v/>
      </c>
      <c r="B117" s="121"/>
      <c r="C117" s="122"/>
      <c r="D117" s="122"/>
      <c r="E117" s="11"/>
      <c r="F117" s="11"/>
      <c r="G117" s="11"/>
      <c r="H117" s="17"/>
      <c r="I117" s="159"/>
      <c r="J117" s="4"/>
      <c r="K117" s="34"/>
      <c r="L117" s="35"/>
      <c r="M117" s="38">
        <f t="shared" si="11"/>
        <v>0</v>
      </c>
      <c r="N117" s="46"/>
      <c r="O117" s="1"/>
      <c r="P117" s="26">
        <f>IF(H117=0,0,NETWORKDAYS(H117,EOMONTH(H117,0),Kataloge!$K$2:$K$67)*8)</f>
        <v>0</v>
      </c>
      <c r="Q117" s="39"/>
      <c r="R117" s="24"/>
      <c r="S117" s="1"/>
      <c r="T117" s="32">
        <f t="shared" si="12"/>
        <v>0</v>
      </c>
      <c r="U117" s="1"/>
      <c r="V117" s="40"/>
      <c r="W117" s="25">
        <f t="shared" si="13"/>
        <v>0</v>
      </c>
      <c r="X117" s="1"/>
      <c r="Y117" s="33"/>
      <c r="Z117" s="25">
        <f t="shared" si="14"/>
        <v>0</v>
      </c>
      <c r="AA117" s="65">
        <f t="shared" si="15"/>
        <v>0</v>
      </c>
      <c r="AB117" s="65">
        <f t="shared" si="17"/>
        <v>0</v>
      </c>
      <c r="AC117" s="149" t="str">
        <f t="shared" si="18"/>
        <v/>
      </c>
    </row>
    <row r="118" spans="1:29" ht="18" customHeight="1" x14ac:dyDescent="0.2">
      <c r="A118" s="10" t="str">
        <f t="shared" si="16"/>
        <v/>
      </c>
      <c r="B118" s="121"/>
      <c r="C118" s="122"/>
      <c r="D118" s="122"/>
      <c r="E118" s="11"/>
      <c r="F118" s="11"/>
      <c r="G118" s="11"/>
      <c r="H118" s="17"/>
      <c r="I118" s="159"/>
      <c r="J118" s="4"/>
      <c r="K118" s="34"/>
      <c r="L118" s="35"/>
      <c r="M118" s="38">
        <f t="shared" si="11"/>
        <v>0</v>
      </c>
      <c r="N118" s="46"/>
      <c r="O118" s="1"/>
      <c r="P118" s="26">
        <f>IF(H118=0,0,NETWORKDAYS(H118,EOMONTH(H118,0),Kataloge!$K$2:$K$67)*8)</f>
        <v>0</v>
      </c>
      <c r="Q118" s="39"/>
      <c r="R118" s="24"/>
      <c r="S118" s="1"/>
      <c r="T118" s="32">
        <f t="shared" si="12"/>
        <v>0</v>
      </c>
      <c r="U118" s="1"/>
      <c r="V118" s="40"/>
      <c r="W118" s="25">
        <f t="shared" si="13"/>
        <v>0</v>
      </c>
      <c r="X118" s="1"/>
      <c r="Y118" s="33"/>
      <c r="Z118" s="25">
        <f t="shared" si="14"/>
        <v>0</v>
      </c>
      <c r="AA118" s="65">
        <f t="shared" si="15"/>
        <v>0</v>
      </c>
      <c r="AB118" s="65">
        <f t="shared" si="17"/>
        <v>0</v>
      </c>
      <c r="AC118" s="149" t="str">
        <f t="shared" si="18"/>
        <v/>
      </c>
    </row>
    <row r="119" spans="1:29" ht="18" customHeight="1" x14ac:dyDescent="0.2">
      <c r="A119" s="10" t="str">
        <f t="shared" si="16"/>
        <v/>
      </c>
      <c r="B119" s="121"/>
      <c r="C119" s="122"/>
      <c r="D119" s="122"/>
      <c r="E119" s="11"/>
      <c r="F119" s="11"/>
      <c r="G119" s="11"/>
      <c r="H119" s="17"/>
      <c r="I119" s="159"/>
      <c r="J119" s="4"/>
      <c r="K119" s="34"/>
      <c r="L119" s="35"/>
      <c r="M119" s="38">
        <f t="shared" si="11"/>
        <v>0</v>
      </c>
      <c r="N119" s="46"/>
      <c r="O119" s="1"/>
      <c r="P119" s="26">
        <f>IF(H119=0,0,NETWORKDAYS(H119,EOMONTH(H119,0),Kataloge!$K$2:$K$67)*8)</f>
        <v>0</v>
      </c>
      <c r="Q119" s="39"/>
      <c r="R119" s="24"/>
      <c r="S119" s="1"/>
      <c r="T119" s="32">
        <f t="shared" si="12"/>
        <v>0</v>
      </c>
      <c r="U119" s="1"/>
      <c r="V119" s="40"/>
      <c r="W119" s="25">
        <f t="shared" si="13"/>
        <v>0</v>
      </c>
      <c r="X119" s="1"/>
      <c r="Y119" s="33"/>
      <c r="Z119" s="25">
        <f t="shared" si="14"/>
        <v>0</v>
      </c>
      <c r="AA119" s="65">
        <f t="shared" si="15"/>
        <v>0</v>
      </c>
      <c r="AB119" s="65">
        <f t="shared" si="17"/>
        <v>0</v>
      </c>
      <c r="AC119" s="149" t="str">
        <f t="shared" si="18"/>
        <v/>
      </c>
    </row>
    <row r="120" spans="1:29" ht="18" customHeight="1" x14ac:dyDescent="0.2">
      <c r="A120" s="10" t="str">
        <f t="shared" si="16"/>
        <v/>
      </c>
      <c r="B120" s="121"/>
      <c r="C120" s="122"/>
      <c r="D120" s="122"/>
      <c r="E120" s="11"/>
      <c r="F120" s="11"/>
      <c r="G120" s="11"/>
      <c r="H120" s="17"/>
      <c r="I120" s="159"/>
      <c r="J120" s="4"/>
      <c r="K120" s="34"/>
      <c r="L120" s="35"/>
      <c r="M120" s="38">
        <f t="shared" si="11"/>
        <v>0</v>
      </c>
      <c r="N120" s="46"/>
      <c r="O120" s="1"/>
      <c r="P120" s="26">
        <f>IF(H120=0,0,NETWORKDAYS(H120,EOMONTH(H120,0),Kataloge!$K$2:$K$67)*8)</f>
        <v>0</v>
      </c>
      <c r="Q120" s="39"/>
      <c r="R120" s="24"/>
      <c r="S120" s="1"/>
      <c r="T120" s="32">
        <f t="shared" si="12"/>
        <v>0</v>
      </c>
      <c r="U120" s="1"/>
      <c r="V120" s="40"/>
      <c r="W120" s="25">
        <f t="shared" si="13"/>
        <v>0</v>
      </c>
      <c r="X120" s="1"/>
      <c r="Y120" s="33"/>
      <c r="Z120" s="25">
        <f t="shared" si="14"/>
        <v>0</v>
      </c>
      <c r="AA120" s="65">
        <f t="shared" si="15"/>
        <v>0</v>
      </c>
      <c r="AB120" s="65">
        <f t="shared" si="17"/>
        <v>0</v>
      </c>
      <c r="AC120" s="149" t="str">
        <f t="shared" si="18"/>
        <v/>
      </c>
    </row>
    <row r="121" spans="1:29" ht="18" customHeight="1" x14ac:dyDescent="0.2">
      <c r="A121" s="10" t="str">
        <f t="shared" si="16"/>
        <v/>
      </c>
      <c r="B121" s="121"/>
      <c r="C121" s="122"/>
      <c r="D121" s="122"/>
      <c r="E121" s="11"/>
      <c r="F121" s="11"/>
      <c r="G121" s="11"/>
      <c r="H121" s="17"/>
      <c r="I121" s="159"/>
      <c r="J121" s="4"/>
      <c r="K121" s="34"/>
      <c r="L121" s="35"/>
      <c r="M121" s="38">
        <f t="shared" si="11"/>
        <v>0</v>
      </c>
      <c r="N121" s="46"/>
      <c r="O121" s="1"/>
      <c r="P121" s="26">
        <f>IF(H121=0,0,NETWORKDAYS(H121,EOMONTH(H121,0),Kataloge!$K$2:$K$67)*8)</f>
        <v>0</v>
      </c>
      <c r="Q121" s="39"/>
      <c r="R121" s="24"/>
      <c r="S121" s="1"/>
      <c r="T121" s="32">
        <f t="shared" si="12"/>
        <v>0</v>
      </c>
      <c r="U121" s="1"/>
      <c r="V121" s="40"/>
      <c r="W121" s="25">
        <f t="shared" si="13"/>
        <v>0</v>
      </c>
      <c r="X121" s="1"/>
      <c r="Y121" s="33"/>
      <c r="Z121" s="25">
        <f t="shared" si="14"/>
        <v>0</v>
      </c>
      <c r="AA121" s="65">
        <f t="shared" si="15"/>
        <v>0</v>
      </c>
      <c r="AB121" s="65">
        <f t="shared" si="17"/>
        <v>0</v>
      </c>
      <c r="AC121" s="149" t="str">
        <f t="shared" si="18"/>
        <v/>
      </c>
    </row>
    <row r="122" spans="1:29" ht="18" customHeight="1" x14ac:dyDescent="0.2">
      <c r="A122" s="10" t="str">
        <f t="shared" si="16"/>
        <v/>
      </c>
      <c r="B122" s="121"/>
      <c r="C122" s="122"/>
      <c r="D122" s="122"/>
      <c r="E122" s="11"/>
      <c r="F122" s="11"/>
      <c r="G122" s="11"/>
      <c r="H122" s="17"/>
      <c r="I122" s="159"/>
      <c r="J122" s="4"/>
      <c r="K122" s="34"/>
      <c r="L122" s="35"/>
      <c r="M122" s="38">
        <f t="shared" ref="M122:M185" si="19">SUMPRODUCT(ROUND(K122:L122,2))</f>
        <v>0</v>
      </c>
      <c r="N122" s="46"/>
      <c r="O122" s="1"/>
      <c r="P122" s="26">
        <f>IF(H122=0,0,NETWORKDAYS(H122,EOMONTH(H122,0),Kataloge!$K$2:$K$67)*8)</f>
        <v>0</v>
      </c>
      <c r="Q122" s="39"/>
      <c r="R122" s="24"/>
      <c r="S122" s="1"/>
      <c r="T122" s="32">
        <f t="shared" ref="T122:T185" si="20">IF(OR(M122=0,P122=0),0,IF(Q122=0,ROUNDDOWN(N122*R122/P122,0),ROUNDDOWN(N122*R122/Q122,0)))</f>
        <v>0</v>
      </c>
      <c r="U122" s="1"/>
      <c r="V122" s="40"/>
      <c r="W122" s="25">
        <f t="shared" ref="W122:W185" si="21">ROUND(T122*ROUND(V122,2),2)</f>
        <v>0</v>
      </c>
      <c r="X122" s="1"/>
      <c r="Y122" s="33"/>
      <c r="Z122" s="25">
        <f t="shared" ref="Z122:Z185" si="22">ROUND(T122*Y122,2)</f>
        <v>0</v>
      </c>
      <c r="AA122" s="65">
        <f t="shared" ref="AA122:AA185" si="23">IF(Q122&gt;0,Q122,P122)</f>
        <v>0</v>
      </c>
      <c r="AB122" s="65">
        <f t="shared" si="17"/>
        <v>0</v>
      </c>
      <c r="AC122" s="149" t="str">
        <f t="shared" si="18"/>
        <v/>
      </c>
    </row>
    <row r="123" spans="1:29" ht="18" customHeight="1" x14ac:dyDescent="0.2">
      <c r="A123" s="10" t="str">
        <f t="shared" si="16"/>
        <v/>
      </c>
      <c r="B123" s="121"/>
      <c r="C123" s="122"/>
      <c r="D123" s="122"/>
      <c r="E123" s="11"/>
      <c r="F123" s="11"/>
      <c r="G123" s="11"/>
      <c r="H123" s="17"/>
      <c r="I123" s="159"/>
      <c r="J123" s="4"/>
      <c r="K123" s="34"/>
      <c r="L123" s="35"/>
      <c r="M123" s="38">
        <f t="shared" si="19"/>
        <v>0</v>
      </c>
      <c r="N123" s="46"/>
      <c r="O123" s="1"/>
      <c r="P123" s="26">
        <f>IF(H123=0,0,NETWORKDAYS(H123,EOMONTH(H123,0),Kataloge!$K$2:$K$67)*8)</f>
        <v>0</v>
      </c>
      <c r="Q123" s="39"/>
      <c r="R123" s="24"/>
      <c r="S123" s="1"/>
      <c r="T123" s="32">
        <f t="shared" si="20"/>
        <v>0</v>
      </c>
      <c r="U123" s="1"/>
      <c r="V123" s="40"/>
      <c r="W123" s="25">
        <f t="shared" si="21"/>
        <v>0</v>
      </c>
      <c r="X123" s="1"/>
      <c r="Y123" s="33"/>
      <c r="Z123" s="25">
        <f t="shared" si="22"/>
        <v>0</v>
      </c>
      <c r="AA123" s="65">
        <f t="shared" si="23"/>
        <v>0</v>
      </c>
      <c r="AB123" s="65">
        <f t="shared" si="17"/>
        <v>0</v>
      </c>
      <c r="AC123" s="149" t="str">
        <f t="shared" si="18"/>
        <v/>
      </c>
    </row>
    <row r="124" spans="1:29" ht="18" customHeight="1" x14ac:dyDescent="0.2">
      <c r="A124" s="10" t="str">
        <f t="shared" si="16"/>
        <v/>
      </c>
      <c r="B124" s="121"/>
      <c r="C124" s="122"/>
      <c r="D124" s="122"/>
      <c r="E124" s="11"/>
      <c r="F124" s="11"/>
      <c r="G124" s="11"/>
      <c r="H124" s="17"/>
      <c r="I124" s="159"/>
      <c r="J124" s="4"/>
      <c r="K124" s="34"/>
      <c r="L124" s="35"/>
      <c r="M124" s="38">
        <f t="shared" si="19"/>
        <v>0</v>
      </c>
      <c r="N124" s="46"/>
      <c r="O124" s="1"/>
      <c r="P124" s="26">
        <f>IF(H124=0,0,NETWORKDAYS(H124,EOMONTH(H124,0),Kataloge!$K$2:$K$67)*8)</f>
        <v>0</v>
      </c>
      <c r="Q124" s="39"/>
      <c r="R124" s="24"/>
      <c r="S124" s="1"/>
      <c r="T124" s="32">
        <f t="shared" si="20"/>
        <v>0</v>
      </c>
      <c r="U124" s="1"/>
      <c r="V124" s="40"/>
      <c r="W124" s="25">
        <f t="shared" si="21"/>
        <v>0</v>
      </c>
      <c r="X124" s="1"/>
      <c r="Y124" s="33"/>
      <c r="Z124" s="25">
        <f t="shared" si="22"/>
        <v>0</v>
      </c>
      <c r="AA124" s="65">
        <f t="shared" si="23"/>
        <v>0</v>
      </c>
      <c r="AB124" s="65">
        <f t="shared" si="17"/>
        <v>0</v>
      </c>
      <c r="AC124" s="149" t="str">
        <f t="shared" si="18"/>
        <v/>
      </c>
    </row>
    <row r="125" spans="1:29" ht="18" customHeight="1" x14ac:dyDescent="0.2">
      <c r="A125" s="10" t="str">
        <f t="shared" si="16"/>
        <v/>
      </c>
      <c r="B125" s="121"/>
      <c r="C125" s="122"/>
      <c r="D125" s="122"/>
      <c r="E125" s="11"/>
      <c r="F125" s="11"/>
      <c r="G125" s="11"/>
      <c r="H125" s="17"/>
      <c r="I125" s="159"/>
      <c r="J125" s="4"/>
      <c r="K125" s="34"/>
      <c r="L125" s="35"/>
      <c r="M125" s="38">
        <f t="shared" si="19"/>
        <v>0</v>
      </c>
      <c r="N125" s="46"/>
      <c r="O125" s="1"/>
      <c r="P125" s="26">
        <f>IF(H125=0,0,NETWORKDAYS(H125,EOMONTH(H125,0),Kataloge!$K$2:$K$67)*8)</f>
        <v>0</v>
      </c>
      <c r="Q125" s="39"/>
      <c r="R125" s="24"/>
      <c r="S125" s="1"/>
      <c r="T125" s="32">
        <f t="shared" si="20"/>
        <v>0</v>
      </c>
      <c r="U125" s="1"/>
      <c r="V125" s="40"/>
      <c r="W125" s="25">
        <f t="shared" si="21"/>
        <v>0</v>
      </c>
      <c r="X125" s="1"/>
      <c r="Y125" s="33"/>
      <c r="Z125" s="25">
        <f t="shared" si="22"/>
        <v>0</v>
      </c>
      <c r="AA125" s="65">
        <f t="shared" si="23"/>
        <v>0</v>
      </c>
      <c r="AB125" s="65">
        <f t="shared" si="17"/>
        <v>0</v>
      </c>
      <c r="AC125" s="149" t="str">
        <f t="shared" si="18"/>
        <v/>
      </c>
    </row>
    <row r="126" spans="1:29" ht="18" customHeight="1" x14ac:dyDescent="0.2">
      <c r="A126" s="10" t="str">
        <f t="shared" si="16"/>
        <v/>
      </c>
      <c r="B126" s="121"/>
      <c r="C126" s="122"/>
      <c r="D126" s="122"/>
      <c r="E126" s="11"/>
      <c r="F126" s="11"/>
      <c r="G126" s="11"/>
      <c r="H126" s="17"/>
      <c r="I126" s="159"/>
      <c r="J126" s="4"/>
      <c r="K126" s="34"/>
      <c r="L126" s="35"/>
      <c r="M126" s="38">
        <f t="shared" si="19"/>
        <v>0</v>
      </c>
      <c r="N126" s="46"/>
      <c r="O126" s="1"/>
      <c r="P126" s="26">
        <f>IF(H126=0,0,NETWORKDAYS(H126,EOMONTH(H126,0),Kataloge!$K$2:$K$67)*8)</f>
        <v>0</v>
      </c>
      <c r="Q126" s="39"/>
      <c r="R126" s="24"/>
      <c r="S126" s="1"/>
      <c r="T126" s="32">
        <f t="shared" si="20"/>
        <v>0</v>
      </c>
      <c r="U126" s="1"/>
      <c r="V126" s="40"/>
      <c r="W126" s="25">
        <f t="shared" si="21"/>
        <v>0</v>
      </c>
      <c r="X126" s="1"/>
      <c r="Y126" s="33"/>
      <c r="Z126" s="25">
        <f t="shared" si="22"/>
        <v>0</v>
      </c>
      <c r="AA126" s="65">
        <f t="shared" si="23"/>
        <v>0</v>
      </c>
      <c r="AB126" s="65">
        <f t="shared" si="17"/>
        <v>0</v>
      </c>
      <c r="AC126" s="149" t="str">
        <f t="shared" si="18"/>
        <v/>
      </c>
    </row>
    <row r="127" spans="1:29" ht="18" customHeight="1" x14ac:dyDescent="0.2">
      <c r="A127" s="10" t="str">
        <f t="shared" si="16"/>
        <v/>
      </c>
      <c r="B127" s="121"/>
      <c r="C127" s="122"/>
      <c r="D127" s="122"/>
      <c r="E127" s="11"/>
      <c r="F127" s="11"/>
      <c r="G127" s="11"/>
      <c r="H127" s="17"/>
      <c r="I127" s="159"/>
      <c r="J127" s="4"/>
      <c r="K127" s="34"/>
      <c r="L127" s="35"/>
      <c r="M127" s="38">
        <f t="shared" si="19"/>
        <v>0</v>
      </c>
      <c r="N127" s="46"/>
      <c r="O127" s="1"/>
      <c r="P127" s="26">
        <f>IF(H127=0,0,NETWORKDAYS(H127,EOMONTH(H127,0),Kataloge!$K$2:$K$67)*8)</f>
        <v>0</v>
      </c>
      <c r="Q127" s="39"/>
      <c r="R127" s="24"/>
      <c r="S127" s="1"/>
      <c r="T127" s="32">
        <f t="shared" si="20"/>
        <v>0</v>
      </c>
      <c r="U127" s="1"/>
      <c r="V127" s="40"/>
      <c r="W127" s="25">
        <f t="shared" si="21"/>
        <v>0</v>
      </c>
      <c r="X127" s="1"/>
      <c r="Y127" s="33"/>
      <c r="Z127" s="25">
        <f t="shared" si="22"/>
        <v>0</v>
      </c>
      <c r="AA127" s="65">
        <f t="shared" si="23"/>
        <v>0</v>
      </c>
      <c r="AB127" s="65">
        <f t="shared" si="17"/>
        <v>0</v>
      </c>
      <c r="AC127" s="149" t="str">
        <f t="shared" si="18"/>
        <v/>
      </c>
    </row>
    <row r="128" spans="1:29" ht="18" customHeight="1" x14ac:dyDescent="0.2">
      <c r="A128" s="10" t="str">
        <f t="shared" si="16"/>
        <v/>
      </c>
      <c r="B128" s="121"/>
      <c r="C128" s="122"/>
      <c r="D128" s="122"/>
      <c r="E128" s="11"/>
      <c r="F128" s="11"/>
      <c r="G128" s="11"/>
      <c r="H128" s="17"/>
      <c r="I128" s="159"/>
      <c r="J128" s="4"/>
      <c r="K128" s="34"/>
      <c r="L128" s="35"/>
      <c r="M128" s="38">
        <f t="shared" si="19"/>
        <v>0</v>
      </c>
      <c r="N128" s="46"/>
      <c r="O128" s="1"/>
      <c r="P128" s="26">
        <f>IF(H128=0,0,NETWORKDAYS(H128,EOMONTH(H128,0),Kataloge!$K$2:$K$67)*8)</f>
        <v>0</v>
      </c>
      <c r="Q128" s="39"/>
      <c r="R128" s="24"/>
      <c r="S128" s="1"/>
      <c r="T128" s="32">
        <f t="shared" si="20"/>
        <v>0</v>
      </c>
      <c r="U128" s="1"/>
      <c r="V128" s="40"/>
      <c r="W128" s="25">
        <f t="shared" si="21"/>
        <v>0</v>
      </c>
      <c r="X128" s="1"/>
      <c r="Y128" s="33"/>
      <c r="Z128" s="25">
        <f t="shared" si="22"/>
        <v>0</v>
      </c>
      <c r="AA128" s="65">
        <f t="shared" si="23"/>
        <v>0</v>
      </c>
      <c r="AB128" s="65">
        <f t="shared" si="17"/>
        <v>0</v>
      </c>
      <c r="AC128" s="149" t="str">
        <f t="shared" si="18"/>
        <v/>
      </c>
    </row>
    <row r="129" spans="1:29" ht="18" customHeight="1" x14ac:dyDescent="0.2">
      <c r="A129" s="10" t="str">
        <f t="shared" si="16"/>
        <v/>
      </c>
      <c r="B129" s="121"/>
      <c r="C129" s="122"/>
      <c r="D129" s="122"/>
      <c r="E129" s="11"/>
      <c r="F129" s="11"/>
      <c r="G129" s="11"/>
      <c r="H129" s="17"/>
      <c r="I129" s="159"/>
      <c r="J129" s="4"/>
      <c r="K129" s="34"/>
      <c r="L129" s="35"/>
      <c r="M129" s="38">
        <f t="shared" si="19"/>
        <v>0</v>
      </c>
      <c r="N129" s="46"/>
      <c r="O129" s="1"/>
      <c r="P129" s="26">
        <f>IF(H129=0,0,NETWORKDAYS(H129,EOMONTH(H129,0),Kataloge!$K$2:$K$67)*8)</f>
        <v>0</v>
      </c>
      <c r="Q129" s="39"/>
      <c r="R129" s="24"/>
      <c r="S129" s="1"/>
      <c r="T129" s="32">
        <f t="shared" si="20"/>
        <v>0</v>
      </c>
      <c r="U129" s="1"/>
      <c r="V129" s="40"/>
      <c r="W129" s="25">
        <f t="shared" si="21"/>
        <v>0</v>
      </c>
      <c r="X129" s="1"/>
      <c r="Y129" s="33"/>
      <c r="Z129" s="25">
        <f t="shared" si="22"/>
        <v>0</v>
      </c>
      <c r="AA129" s="65">
        <f t="shared" si="23"/>
        <v>0</v>
      </c>
      <c r="AB129" s="65">
        <f t="shared" si="17"/>
        <v>0</v>
      </c>
      <c r="AC129" s="149" t="str">
        <f t="shared" si="18"/>
        <v/>
      </c>
    </row>
    <row r="130" spans="1:29" ht="18" customHeight="1" x14ac:dyDescent="0.2">
      <c r="A130" s="10" t="str">
        <f t="shared" si="16"/>
        <v/>
      </c>
      <c r="B130" s="121"/>
      <c r="C130" s="122"/>
      <c r="D130" s="122"/>
      <c r="E130" s="11"/>
      <c r="F130" s="11"/>
      <c r="G130" s="11"/>
      <c r="H130" s="17"/>
      <c r="I130" s="159"/>
      <c r="J130" s="4"/>
      <c r="K130" s="34"/>
      <c r="L130" s="35"/>
      <c r="M130" s="38">
        <f t="shared" si="19"/>
        <v>0</v>
      </c>
      <c r="N130" s="46"/>
      <c r="O130" s="1"/>
      <c r="P130" s="26">
        <f>IF(H130=0,0,NETWORKDAYS(H130,EOMONTH(H130,0),Kataloge!$K$2:$K$67)*8)</f>
        <v>0</v>
      </c>
      <c r="Q130" s="39"/>
      <c r="R130" s="24"/>
      <c r="S130" s="1"/>
      <c r="T130" s="32">
        <f t="shared" si="20"/>
        <v>0</v>
      </c>
      <c r="U130" s="1"/>
      <c r="V130" s="40"/>
      <c r="W130" s="25">
        <f t="shared" si="21"/>
        <v>0</v>
      </c>
      <c r="X130" s="1"/>
      <c r="Y130" s="33"/>
      <c r="Z130" s="25">
        <f t="shared" si="22"/>
        <v>0</v>
      </c>
      <c r="AA130" s="65">
        <f t="shared" si="23"/>
        <v>0</v>
      </c>
      <c r="AB130" s="65">
        <f t="shared" si="17"/>
        <v>0</v>
      </c>
      <c r="AC130" s="149" t="str">
        <f t="shared" si="18"/>
        <v/>
      </c>
    </row>
    <row r="131" spans="1:29" ht="18" customHeight="1" x14ac:dyDescent="0.2">
      <c r="A131" s="10" t="str">
        <f t="shared" si="16"/>
        <v/>
      </c>
      <c r="B131" s="121"/>
      <c r="C131" s="122"/>
      <c r="D131" s="122"/>
      <c r="E131" s="11"/>
      <c r="F131" s="11"/>
      <c r="G131" s="11"/>
      <c r="H131" s="17"/>
      <c r="I131" s="159"/>
      <c r="J131" s="4"/>
      <c r="K131" s="34"/>
      <c r="L131" s="35"/>
      <c r="M131" s="38">
        <f t="shared" si="19"/>
        <v>0</v>
      </c>
      <c r="N131" s="46"/>
      <c r="O131" s="1"/>
      <c r="P131" s="26">
        <f>IF(H131=0,0,NETWORKDAYS(H131,EOMONTH(H131,0),Kataloge!$K$2:$K$67)*8)</f>
        <v>0</v>
      </c>
      <c r="Q131" s="39"/>
      <c r="R131" s="24"/>
      <c r="S131" s="1"/>
      <c r="T131" s="32">
        <f t="shared" si="20"/>
        <v>0</v>
      </c>
      <c r="U131" s="1"/>
      <c r="V131" s="40"/>
      <c r="W131" s="25">
        <f t="shared" si="21"/>
        <v>0</v>
      </c>
      <c r="X131" s="1"/>
      <c r="Y131" s="33"/>
      <c r="Z131" s="25">
        <f t="shared" si="22"/>
        <v>0</v>
      </c>
      <c r="AA131" s="65">
        <f t="shared" si="23"/>
        <v>0</v>
      </c>
      <c r="AB131" s="65">
        <f t="shared" si="17"/>
        <v>0</v>
      </c>
      <c r="AC131" s="149" t="str">
        <f t="shared" si="18"/>
        <v/>
      </c>
    </row>
    <row r="132" spans="1:29" ht="18" customHeight="1" x14ac:dyDescent="0.2">
      <c r="A132" s="10" t="str">
        <f t="shared" si="16"/>
        <v/>
      </c>
      <c r="B132" s="121"/>
      <c r="C132" s="122"/>
      <c r="D132" s="122"/>
      <c r="E132" s="11"/>
      <c r="F132" s="11"/>
      <c r="G132" s="11"/>
      <c r="H132" s="17"/>
      <c r="I132" s="159"/>
      <c r="J132" s="4"/>
      <c r="K132" s="34"/>
      <c r="L132" s="35"/>
      <c r="M132" s="38">
        <f t="shared" si="19"/>
        <v>0</v>
      </c>
      <c r="N132" s="46"/>
      <c r="O132" s="1"/>
      <c r="P132" s="26">
        <f>IF(H132=0,0,NETWORKDAYS(H132,EOMONTH(H132,0),Kataloge!$K$2:$K$67)*8)</f>
        <v>0</v>
      </c>
      <c r="Q132" s="39"/>
      <c r="R132" s="24"/>
      <c r="S132" s="1"/>
      <c r="T132" s="32">
        <f t="shared" si="20"/>
        <v>0</v>
      </c>
      <c r="U132" s="1"/>
      <c r="V132" s="40"/>
      <c r="W132" s="25">
        <f t="shared" si="21"/>
        <v>0</v>
      </c>
      <c r="X132" s="1"/>
      <c r="Y132" s="33"/>
      <c r="Z132" s="25">
        <f t="shared" si="22"/>
        <v>0</v>
      </c>
      <c r="AA132" s="65">
        <f t="shared" si="23"/>
        <v>0</v>
      </c>
      <c r="AB132" s="65">
        <f t="shared" si="17"/>
        <v>0</v>
      </c>
      <c r="AC132" s="149" t="str">
        <f t="shared" si="18"/>
        <v/>
      </c>
    </row>
    <row r="133" spans="1:29" ht="18" customHeight="1" x14ac:dyDescent="0.2">
      <c r="A133" s="10" t="str">
        <f t="shared" si="16"/>
        <v/>
      </c>
      <c r="B133" s="121"/>
      <c r="C133" s="122"/>
      <c r="D133" s="122"/>
      <c r="E133" s="11"/>
      <c r="F133" s="11"/>
      <c r="G133" s="11"/>
      <c r="H133" s="17"/>
      <c r="I133" s="159"/>
      <c r="J133" s="4"/>
      <c r="K133" s="34"/>
      <c r="L133" s="35"/>
      <c r="M133" s="38">
        <f t="shared" si="19"/>
        <v>0</v>
      </c>
      <c r="N133" s="46"/>
      <c r="O133" s="1"/>
      <c r="P133" s="26">
        <f>IF(H133=0,0,NETWORKDAYS(H133,EOMONTH(H133,0),Kataloge!$K$2:$K$67)*8)</f>
        <v>0</v>
      </c>
      <c r="Q133" s="39"/>
      <c r="R133" s="24"/>
      <c r="S133" s="1"/>
      <c r="T133" s="32">
        <f t="shared" si="20"/>
        <v>0</v>
      </c>
      <c r="U133" s="1"/>
      <c r="V133" s="40"/>
      <c r="W133" s="25">
        <f t="shared" si="21"/>
        <v>0</v>
      </c>
      <c r="X133" s="1"/>
      <c r="Y133" s="33"/>
      <c r="Z133" s="25">
        <f t="shared" si="22"/>
        <v>0</v>
      </c>
      <c r="AA133" s="65">
        <f t="shared" si="23"/>
        <v>0</v>
      </c>
      <c r="AB133" s="65">
        <f t="shared" si="17"/>
        <v>0</v>
      </c>
      <c r="AC133" s="149" t="str">
        <f t="shared" si="18"/>
        <v/>
      </c>
    </row>
    <row r="134" spans="1:29" ht="18" customHeight="1" x14ac:dyDescent="0.2">
      <c r="A134" s="10" t="str">
        <f t="shared" si="16"/>
        <v/>
      </c>
      <c r="B134" s="121"/>
      <c r="C134" s="122"/>
      <c r="D134" s="122"/>
      <c r="E134" s="11"/>
      <c r="F134" s="11"/>
      <c r="G134" s="11"/>
      <c r="H134" s="17"/>
      <c r="I134" s="159"/>
      <c r="J134" s="4"/>
      <c r="K134" s="34"/>
      <c r="L134" s="35"/>
      <c r="M134" s="38">
        <f t="shared" si="19"/>
        <v>0</v>
      </c>
      <c r="N134" s="46"/>
      <c r="O134" s="1"/>
      <c r="P134" s="26">
        <f>IF(H134=0,0,NETWORKDAYS(H134,EOMONTH(H134,0),Kataloge!$K$2:$K$67)*8)</f>
        <v>0</v>
      </c>
      <c r="Q134" s="39"/>
      <c r="R134" s="24"/>
      <c r="S134" s="1"/>
      <c r="T134" s="32">
        <f t="shared" si="20"/>
        <v>0</v>
      </c>
      <c r="U134" s="1"/>
      <c r="V134" s="40"/>
      <c r="W134" s="25">
        <f t="shared" si="21"/>
        <v>0</v>
      </c>
      <c r="X134" s="1"/>
      <c r="Y134" s="33"/>
      <c r="Z134" s="25">
        <f t="shared" si="22"/>
        <v>0</v>
      </c>
      <c r="AA134" s="65">
        <f t="shared" si="23"/>
        <v>0</v>
      </c>
      <c r="AB134" s="65">
        <f t="shared" si="17"/>
        <v>0</v>
      </c>
      <c r="AC134" s="149" t="str">
        <f t="shared" si="18"/>
        <v/>
      </c>
    </row>
    <row r="135" spans="1:29" ht="18" customHeight="1" x14ac:dyDescent="0.2">
      <c r="A135" s="10" t="str">
        <f t="shared" si="16"/>
        <v/>
      </c>
      <c r="B135" s="121"/>
      <c r="C135" s="122"/>
      <c r="D135" s="122"/>
      <c r="E135" s="11"/>
      <c r="F135" s="11"/>
      <c r="G135" s="11"/>
      <c r="H135" s="17"/>
      <c r="I135" s="159"/>
      <c r="J135" s="4"/>
      <c r="K135" s="34"/>
      <c r="L135" s="35"/>
      <c r="M135" s="38">
        <f t="shared" si="19"/>
        <v>0</v>
      </c>
      <c r="N135" s="46"/>
      <c r="O135" s="1"/>
      <c r="P135" s="26">
        <f>IF(H135=0,0,NETWORKDAYS(H135,EOMONTH(H135,0),Kataloge!$K$2:$K$67)*8)</f>
        <v>0</v>
      </c>
      <c r="Q135" s="39"/>
      <c r="R135" s="24"/>
      <c r="S135" s="1"/>
      <c r="T135" s="32">
        <f t="shared" si="20"/>
        <v>0</v>
      </c>
      <c r="U135" s="1"/>
      <c r="V135" s="40"/>
      <c r="W135" s="25">
        <f t="shared" si="21"/>
        <v>0</v>
      </c>
      <c r="X135" s="1"/>
      <c r="Y135" s="33"/>
      <c r="Z135" s="25">
        <f t="shared" si="22"/>
        <v>0</v>
      </c>
      <c r="AA135" s="65">
        <f t="shared" si="23"/>
        <v>0</v>
      </c>
      <c r="AB135" s="65">
        <f t="shared" si="17"/>
        <v>0</v>
      </c>
      <c r="AC135" s="149" t="str">
        <f t="shared" si="18"/>
        <v/>
      </c>
    </row>
    <row r="136" spans="1:29" ht="18" customHeight="1" x14ac:dyDescent="0.2">
      <c r="A136" s="10" t="str">
        <f t="shared" si="16"/>
        <v/>
      </c>
      <c r="B136" s="121"/>
      <c r="C136" s="122"/>
      <c r="D136" s="122"/>
      <c r="E136" s="11"/>
      <c r="F136" s="11"/>
      <c r="G136" s="11"/>
      <c r="H136" s="17"/>
      <c r="I136" s="159"/>
      <c r="J136" s="4"/>
      <c r="K136" s="34"/>
      <c r="L136" s="35"/>
      <c r="M136" s="38">
        <f t="shared" si="19"/>
        <v>0</v>
      </c>
      <c r="N136" s="46"/>
      <c r="O136" s="1"/>
      <c r="P136" s="26">
        <f>IF(H136=0,0,NETWORKDAYS(H136,EOMONTH(H136,0),Kataloge!$K$2:$K$67)*8)</f>
        <v>0</v>
      </c>
      <c r="Q136" s="39"/>
      <c r="R136" s="24"/>
      <c r="S136" s="1"/>
      <c r="T136" s="32">
        <f t="shared" si="20"/>
        <v>0</v>
      </c>
      <c r="U136" s="1"/>
      <c r="V136" s="40"/>
      <c r="W136" s="25">
        <f t="shared" si="21"/>
        <v>0</v>
      </c>
      <c r="X136" s="1"/>
      <c r="Y136" s="33"/>
      <c r="Z136" s="25">
        <f t="shared" si="22"/>
        <v>0</v>
      </c>
      <c r="AA136" s="65">
        <f t="shared" si="23"/>
        <v>0</v>
      </c>
      <c r="AB136" s="65">
        <f t="shared" si="17"/>
        <v>0</v>
      </c>
      <c r="AC136" s="149" t="str">
        <f t="shared" si="18"/>
        <v/>
      </c>
    </row>
    <row r="137" spans="1:29" ht="18" customHeight="1" x14ac:dyDescent="0.2">
      <c r="A137" s="10" t="str">
        <f t="shared" si="16"/>
        <v/>
      </c>
      <c r="B137" s="121"/>
      <c r="C137" s="122"/>
      <c r="D137" s="122"/>
      <c r="E137" s="11"/>
      <c r="F137" s="11"/>
      <c r="G137" s="11"/>
      <c r="H137" s="17"/>
      <c r="I137" s="159"/>
      <c r="J137" s="4"/>
      <c r="K137" s="34"/>
      <c r="L137" s="35"/>
      <c r="M137" s="38">
        <f t="shared" si="19"/>
        <v>0</v>
      </c>
      <c r="N137" s="46"/>
      <c r="O137" s="1"/>
      <c r="P137" s="26">
        <f>IF(H137=0,0,NETWORKDAYS(H137,EOMONTH(H137,0),Kataloge!$K$2:$K$67)*8)</f>
        <v>0</v>
      </c>
      <c r="Q137" s="39"/>
      <c r="R137" s="24"/>
      <c r="S137" s="1"/>
      <c r="T137" s="32">
        <f t="shared" si="20"/>
        <v>0</v>
      </c>
      <c r="U137" s="1"/>
      <c r="V137" s="40"/>
      <c r="W137" s="25">
        <f t="shared" si="21"/>
        <v>0</v>
      </c>
      <c r="X137" s="1"/>
      <c r="Y137" s="33"/>
      <c r="Z137" s="25">
        <f t="shared" si="22"/>
        <v>0</v>
      </c>
      <c r="AA137" s="65">
        <f t="shared" si="23"/>
        <v>0</v>
      </c>
      <c r="AB137" s="65">
        <f t="shared" si="17"/>
        <v>0</v>
      </c>
      <c r="AC137" s="149" t="str">
        <f t="shared" si="18"/>
        <v/>
      </c>
    </row>
    <row r="138" spans="1:29" ht="18" customHeight="1" x14ac:dyDescent="0.2">
      <c r="A138" s="10" t="str">
        <f t="shared" si="16"/>
        <v/>
      </c>
      <c r="B138" s="121"/>
      <c r="C138" s="122"/>
      <c r="D138" s="122"/>
      <c r="E138" s="11"/>
      <c r="F138" s="11"/>
      <c r="G138" s="11"/>
      <c r="H138" s="17"/>
      <c r="I138" s="159"/>
      <c r="J138" s="4"/>
      <c r="K138" s="34"/>
      <c r="L138" s="35"/>
      <c r="M138" s="38">
        <f t="shared" si="19"/>
        <v>0</v>
      </c>
      <c r="N138" s="46"/>
      <c r="O138" s="1"/>
      <c r="P138" s="26">
        <f>IF(H138=0,0,NETWORKDAYS(H138,EOMONTH(H138,0),Kataloge!$K$2:$K$67)*8)</f>
        <v>0</v>
      </c>
      <c r="Q138" s="39"/>
      <c r="R138" s="24"/>
      <c r="S138" s="1"/>
      <c r="T138" s="32">
        <f t="shared" si="20"/>
        <v>0</v>
      </c>
      <c r="U138" s="1"/>
      <c r="V138" s="40"/>
      <c r="W138" s="25">
        <f t="shared" si="21"/>
        <v>0</v>
      </c>
      <c r="X138" s="1"/>
      <c r="Y138" s="33"/>
      <c r="Z138" s="25">
        <f t="shared" si="22"/>
        <v>0</v>
      </c>
      <c r="AA138" s="65">
        <f t="shared" si="23"/>
        <v>0</v>
      </c>
      <c r="AB138" s="65">
        <f t="shared" si="17"/>
        <v>0</v>
      </c>
      <c r="AC138" s="149" t="str">
        <f t="shared" si="18"/>
        <v/>
      </c>
    </row>
    <row r="139" spans="1:29" ht="18" customHeight="1" x14ac:dyDescent="0.2">
      <c r="A139" s="10" t="str">
        <f t="shared" si="16"/>
        <v/>
      </c>
      <c r="B139" s="121"/>
      <c r="C139" s="122"/>
      <c r="D139" s="122"/>
      <c r="E139" s="11"/>
      <c r="F139" s="11"/>
      <c r="G139" s="11"/>
      <c r="H139" s="17"/>
      <c r="I139" s="159"/>
      <c r="J139" s="4"/>
      <c r="K139" s="34"/>
      <c r="L139" s="35"/>
      <c r="M139" s="38">
        <f t="shared" si="19"/>
        <v>0</v>
      </c>
      <c r="N139" s="46"/>
      <c r="O139" s="1"/>
      <c r="P139" s="26">
        <f>IF(H139=0,0,NETWORKDAYS(H139,EOMONTH(H139,0),Kataloge!$K$2:$K$67)*8)</f>
        <v>0</v>
      </c>
      <c r="Q139" s="39"/>
      <c r="R139" s="24"/>
      <c r="S139" s="1"/>
      <c r="T139" s="32">
        <f t="shared" si="20"/>
        <v>0</v>
      </c>
      <c r="U139" s="1"/>
      <c r="V139" s="40"/>
      <c r="W139" s="25">
        <f t="shared" si="21"/>
        <v>0</v>
      </c>
      <c r="X139" s="1"/>
      <c r="Y139" s="33"/>
      <c r="Z139" s="25">
        <f t="shared" si="22"/>
        <v>0</v>
      </c>
      <c r="AA139" s="65">
        <f t="shared" si="23"/>
        <v>0</v>
      </c>
      <c r="AB139" s="65">
        <f t="shared" si="17"/>
        <v>0</v>
      </c>
      <c r="AC139" s="149" t="str">
        <f t="shared" si="18"/>
        <v/>
      </c>
    </row>
    <row r="140" spans="1:29" ht="18" customHeight="1" x14ac:dyDescent="0.2">
      <c r="A140" s="10" t="str">
        <f t="shared" si="16"/>
        <v/>
      </c>
      <c r="B140" s="121"/>
      <c r="C140" s="122"/>
      <c r="D140" s="122"/>
      <c r="E140" s="11"/>
      <c r="F140" s="11"/>
      <c r="G140" s="11"/>
      <c r="H140" s="17"/>
      <c r="I140" s="159"/>
      <c r="J140" s="4"/>
      <c r="K140" s="34"/>
      <c r="L140" s="35"/>
      <c r="M140" s="38">
        <f t="shared" si="19"/>
        <v>0</v>
      </c>
      <c r="N140" s="46"/>
      <c r="O140" s="1"/>
      <c r="P140" s="26">
        <f>IF(H140=0,0,NETWORKDAYS(H140,EOMONTH(H140,0),Kataloge!$K$2:$K$67)*8)</f>
        <v>0</v>
      </c>
      <c r="Q140" s="39"/>
      <c r="R140" s="24"/>
      <c r="S140" s="1"/>
      <c r="T140" s="32">
        <f t="shared" si="20"/>
        <v>0</v>
      </c>
      <c r="U140" s="1"/>
      <c r="V140" s="40"/>
      <c r="W140" s="25">
        <f t="shared" si="21"/>
        <v>0</v>
      </c>
      <c r="X140" s="1"/>
      <c r="Y140" s="33"/>
      <c r="Z140" s="25">
        <f t="shared" si="22"/>
        <v>0</v>
      </c>
      <c r="AA140" s="65">
        <f t="shared" si="23"/>
        <v>0</v>
      </c>
      <c r="AB140" s="65">
        <f t="shared" si="17"/>
        <v>0</v>
      </c>
      <c r="AC140" s="149" t="str">
        <f t="shared" si="18"/>
        <v/>
      </c>
    </row>
    <row r="141" spans="1:29" ht="18" customHeight="1" x14ac:dyDescent="0.2">
      <c r="A141" s="10" t="str">
        <f t="shared" si="16"/>
        <v/>
      </c>
      <c r="B141" s="121"/>
      <c r="C141" s="122"/>
      <c r="D141" s="122"/>
      <c r="E141" s="11"/>
      <c r="F141" s="11"/>
      <c r="G141" s="11"/>
      <c r="H141" s="17"/>
      <c r="I141" s="159"/>
      <c r="J141" s="4"/>
      <c r="K141" s="34"/>
      <c r="L141" s="35"/>
      <c r="M141" s="38">
        <f t="shared" si="19"/>
        <v>0</v>
      </c>
      <c r="N141" s="46"/>
      <c r="O141" s="1"/>
      <c r="P141" s="26">
        <f>IF(H141=0,0,NETWORKDAYS(H141,EOMONTH(H141,0),Kataloge!$K$2:$K$67)*8)</f>
        <v>0</v>
      </c>
      <c r="Q141" s="39"/>
      <c r="R141" s="24"/>
      <c r="S141" s="1"/>
      <c r="T141" s="32">
        <f t="shared" si="20"/>
        <v>0</v>
      </c>
      <c r="U141" s="1"/>
      <c r="V141" s="40"/>
      <c r="W141" s="25">
        <f t="shared" si="21"/>
        <v>0</v>
      </c>
      <c r="X141" s="1"/>
      <c r="Y141" s="33"/>
      <c r="Z141" s="25">
        <f t="shared" si="22"/>
        <v>0</v>
      </c>
      <c r="AA141" s="65">
        <f t="shared" si="23"/>
        <v>0</v>
      </c>
      <c r="AB141" s="65">
        <f t="shared" si="17"/>
        <v>0</v>
      </c>
      <c r="AC141" s="149" t="str">
        <f t="shared" si="18"/>
        <v/>
      </c>
    </row>
    <row r="142" spans="1:29" ht="18" customHeight="1" x14ac:dyDescent="0.2">
      <c r="A142" s="10" t="str">
        <f t="shared" si="16"/>
        <v/>
      </c>
      <c r="B142" s="121"/>
      <c r="C142" s="122"/>
      <c r="D142" s="122"/>
      <c r="E142" s="11"/>
      <c r="F142" s="11"/>
      <c r="G142" s="11"/>
      <c r="H142" s="17"/>
      <c r="I142" s="159"/>
      <c r="J142" s="4"/>
      <c r="K142" s="34"/>
      <c r="L142" s="35"/>
      <c r="M142" s="38">
        <f t="shared" si="19"/>
        <v>0</v>
      </c>
      <c r="N142" s="46"/>
      <c r="O142" s="1"/>
      <c r="P142" s="26">
        <f>IF(H142=0,0,NETWORKDAYS(H142,EOMONTH(H142,0),Kataloge!$K$2:$K$67)*8)</f>
        <v>0</v>
      </c>
      <c r="Q142" s="39"/>
      <c r="R142" s="24"/>
      <c r="S142" s="1"/>
      <c r="T142" s="32">
        <f t="shared" si="20"/>
        <v>0</v>
      </c>
      <c r="U142" s="1"/>
      <c r="V142" s="40"/>
      <c r="W142" s="25">
        <f t="shared" si="21"/>
        <v>0</v>
      </c>
      <c r="X142" s="1"/>
      <c r="Y142" s="33"/>
      <c r="Z142" s="25">
        <f t="shared" si="22"/>
        <v>0</v>
      </c>
      <c r="AA142" s="65">
        <f t="shared" si="23"/>
        <v>0</v>
      </c>
      <c r="AB142" s="65">
        <f t="shared" si="17"/>
        <v>0</v>
      </c>
      <c r="AC142" s="149" t="str">
        <f t="shared" si="18"/>
        <v/>
      </c>
    </row>
    <row r="143" spans="1:29" ht="18" customHeight="1" x14ac:dyDescent="0.2">
      <c r="A143" s="10" t="str">
        <f t="shared" si="16"/>
        <v/>
      </c>
      <c r="B143" s="121"/>
      <c r="C143" s="122"/>
      <c r="D143" s="122"/>
      <c r="E143" s="11"/>
      <c r="F143" s="11"/>
      <c r="G143" s="11"/>
      <c r="H143" s="17"/>
      <c r="I143" s="159"/>
      <c r="J143" s="4"/>
      <c r="K143" s="34"/>
      <c r="L143" s="35"/>
      <c r="M143" s="38">
        <f t="shared" si="19"/>
        <v>0</v>
      </c>
      <c r="N143" s="46"/>
      <c r="O143" s="1"/>
      <c r="P143" s="26">
        <f>IF(H143=0,0,NETWORKDAYS(H143,EOMONTH(H143,0),Kataloge!$K$2:$K$67)*8)</f>
        <v>0</v>
      </c>
      <c r="Q143" s="39"/>
      <c r="R143" s="24"/>
      <c r="S143" s="1"/>
      <c r="T143" s="32">
        <f t="shared" si="20"/>
        <v>0</v>
      </c>
      <c r="U143" s="1"/>
      <c r="V143" s="40"/>
      <c r="W143" s="25">
        <f t="shared" si="21"/>
        <v>0</v>
      </c>
      <c r="X143" s="1"/>
      <c r="Y143" s="33"/>
      <c r="Z143" s="25">
        <f t="shared" si="22"/>
        <v>0</v>
      </c>
      <c r="AA143" s="65">
        <f t="shared" si="23"/>
        <v>0</v>
      </c>
      <c r="AB143" s="65">
        <f t="shared" si="17"/>
        <v>0</v>
      </c>
      <c r="AC143" s="149" t="str">
        <f t="shared" si="18"/>
        <v/>
      </c>
    </row>
    <row r="144" spans="1:29" ht="18" customHeight="1" x14ac:dyDescent="0.2">
      <c r="A144" s="10" t="str">
        <f t="shared" si="16"/>
        <v/>
      </c>
      <c r="B144" s="121"/>
      <c r="C144" s="122"/>
      <c r="D144" s="122"/>
      <c r="E144" s="11"/>
      <c r="F144" s="11"/>
      <c r="G144" s="11"/>
      <c r="H144" s="17"/>
      <c r="I144" s="159"/>
      <c r="J144" s="4"/>
      <c r="K144" s="34"/>
      <c r="L144" s="35"/>
      <c r="M144" s="38">
        <f t="shared" si="19"/>
        <v>0</v>
      </c>
      <c r="N144" s="46"/>
      <c r="O144" s="1"/>
      <c r="P144" s="26">
        <f>IF(H144=0,0,NETWORKDAYS(H144,EOMONTH(H144,0),Kataloge!$K$2:$K$67)*8)</f>
        <v>0</v>
      </c>
      <c r="Q144" s="39"/>
      <c r="R144" s="24"/>
      <c r="S144" s="1"/>
      <c r="T144" s="32">
        <f t="shared" si="20"/>
        <v>0</v>
      </c>
      <c r="U144" s="1"/>
      <c r="V144" s="40"/>
      <c r="W144" s="25">
        <f t="shared" si="21"/>
        <v>0</v>
      </c>
      <c r="X144" s="1"/>
      <c r="Y144" s="33"/>
      <c r="Z144" s="25">
        <f t="shared" si="22"/>
        <v>0</v>
      </c>
      <c r="AA144" s="65">
        <f t="shared" si="23"/>
        <v>0</v>
      </c>
      <c r="AB144" s="65">
        <f t="shared" si="17"/>
        <v>0</v>
      </c>
      <c r="AC144" s="149" t="str">
        <f t="shared" si="18"/>
        <v/>
      </c>
    </row>
    <row r="145" spans="1:29" ht="18" customHeight="1" x14ac:dyDescent="0.2">
      <c r="A145" s="10" t="str">
        <f t="shared" si="16"/>
        <v/>
      </c>
      <c r="B145" s="121"/>
      <c r="C145" s="122"/>
      <c r="D145" s="122"/>
      <c r="E145" s="11"/>
      <c r="F145" s="11"/>
      <c r="G145" s="11"/>
      <c r="H145" s="17"/>
      <c r="I145" s="159"/>
      <c r="J145" s="4"/>
      <c r="K145" s="34"/>
      <c r="L145" s="35"/>
      <c r="M145" s="38">
        <f t="shared" si="19"/>
        <v>0</v>
      </c>
      <c r="N145" s="46"/>
      <c r="O145" s="1"/>
      <c r="P145" s="26">
        <f>IF(H145=0,0,NETWORKDAYS(H145,EOMONTH(H145,0),Kataloge!$K$2:$K$67)*8)</f>
        <v>0</v>
      </c>
      <c r="Q145" s="39"/>
      <c r="R145" s="24"/>
      <c r="S145" s="1"/>
      <c r="T145" s="32">
        <f t="shared" si="20"/>
        <v>0</v>
      </c>
      <c r="U145" s="1"/>
      <c r="V145" s="40"/>
      <c r="W145" s="25">
        <f t="shared" si="21"/>
        <v>0</v>
      </c>
      <c r="X145" s="1"/>
      <c r="Y145" s="33"/>
      <c r="Z145" s="25">
        <f t="shared" si="22"/>
        <v>0</v>
      </c>
      <c r="AA145" s="65">
        <f t="shared" si="23"/>
        <v>0</v>
      </c>
      <c r="AB145" s="65">
        <f t="shared" si="17"/>
        <v>0</v>
      </c>
      <c r="AC145" s="149" t="str">
        <f t="shared" si="18"/>
        <v/>
      </c>
    </row>
    <row r="146" spans="1:29" ht="18" customHeight="1" x14ac:dyDescent="0.2">
      <c r="A146" s="10" t="str">
        <f t="shared" si="16"/>
        <v/>
      </c>
      <c r="B146" s="121"/>
      <c r="C146" s="122"/>
      <c r="D146" s="122"/>
      <c r="E146" s="11"/>
      <c r="F146" s="11"/>
      <c r="G146" s="11"/>
      <c r="H146" s="17"/>
      <c r="I146" s="159"/>
      <c r="J146" s="4"/>
      <c r="K146" s="34"/>
      <c r="L146" s="35"/>
      <c r="M146" s="38">
        <f t="shared" si="19"/>
        <v>0</v>
      </c>
      <c r="N146" s="46"/>
      <c r="O146" s="1"/>
      <c r="P146" s="26">
        <f>IF(H146=0,0,NETWORKDAYS(H146,EOMONTH(H146,0),Kataloge!$K$2:$K$67)*8)</f>
        <v>0</v>
      </c>
      <c r="Q146" s="39"/>
      <c r="R146" s="24"/>
      <c r="S146" s="1"/>
      <c r="T146" s="32">
        <f t="shared" si="20"/>
        <v>0</v>
      </c>
      <c r="U146" s="1"/>
      <c r="V146" s="40"/>
      <c r="W146" s="25">
        <f t="shared" si="21"/>
        <v>0</v>
      </c>
      <c r="X146" s="1"/>
      <c r="Y146" s="33"/>
      <c r="Z146" s="25">
        <f t="shared" si="22"/>
        <v>0</v>
      </c>
      <c r="AA146" s="65">
        <f t="shared" si="23"/>
        <v>0</v>
      </c>
      <c r="AB146" s="65">
        <f t="shared" si="17"/>
        <v>0</v>
      </c>
      <c r="AC146" s="149" t="str">
        <f t="shared" si="18"/>
        <v/>
      </c>
    </row>
    <row r="147" spans="1:29" ht="18" customHeight="1" x14ac:dyDescent="0.2">
      <c r="A147" s="10" t="str">
        <f t="shared" si="16"/>
        <v/>
      </c>
      <c r="B147" s="121"/>
      <c r="C147" s="122"/>
      <c r="D147" s="122"/>
      <c r="E147" s="11"/>
      <c r="F147" s="11"/>
      <c r="G147" s="11"/>
      <c r="H147" s="17"/>
      <c r="I147" s="159"/>
      <c r="J147" s="4"/>
      <c r="K147" s="34"/>
      <c r="L147" s="35"/>
      <c r="M147" s="38">
        <f t="shared" si="19"/>
        <v>0</v>
      </c>
      <c r="N147" s="46"/>
      <c r="O147" s="1"/>
      <c r="P147" s="26">
        <f>IF(H147=0,0,NETWORKDAYS(H147,EOMONTH(H147,0),Kataloge!$K$2:$K$67)*8)</f>
        <v>0</v>
      </c>
      <c r="Q147" s="39"/>
      <c r="R147" s="24"/>
      <c r="S147" s="1"/>
      <c r="T147" s="32">
        <f t="shared" si="20"/>
        <v>0</v>
      </c>
      <c r="U147" s="1"/>
      <c r="V147" s="40"/>
      <c r="W147" s="25">
        <f t="shared" si="21"/>
        <v>0</v>
      </c>
      <c r="X147" s="1"/>
      <c r="Y147" s="33"/>
      <c r="Z147" s="25">
        <f t="shared" si="22"/>
        <v>0</v>
      </c>
      <c r="AA147" s="65">
        <f t="shared" si="23"/>
        <v>0</v>
      </c>
      <c r="AB147" s="65">
        <f t="shared" si="17"/>
        <v>0</v>
      </c>
      <c r="AC147" s="149" t="str">
        <f t="shared" si="18"/>
        <v/>
      </c>
    </row>
    <row r="148" spans="1:29" ht="18" customHeight="1" x14ac:dyDescent="0.2">
      <c r="A148" s="10" t="str">
        <f t="shared" si="16"/>
        <v/>
      </c>
      <c r="B148" s="121"/>
      <c r="C148" s="122"/>
      <c r="D148" s="122"/>
      <c r="E148" s="11"/>
      <c r="F148" s="11"/>
      <c r="G148" s="11"/>
      <c r="H148" s="17"/>
      <c r="I148" s="159"/>
      <c r="J148" s="4"/>
      <c r="K148" s="34"/>
      <c r="L148" s="35"/>
      <c r="M148" s="38">
        <f t="shared" si="19"/>
        <v>0</v>
      </c>
      <c r="N148" s="46"/>
      <c r="O148" s="1"/>
      <c r="P148" s="26">
        <f>IF(H148=0,0,NETWORKDAYS(H148,EOMONTH(H148,0),Kataloge!$K$2:$K$67)*8)</f>
        <v>0</v>
      </c>
      <c r="Q148" s="39"/>
      <c r="R148" s="24"/>
      <c r="S148" s="1"/>
      <c r="T148" s="32">
        <f t="shared" si="20"/>
        <v>0</v>
      </c>
      <c r="U148" s="1"/>
      <c r="V148" s="40"/>
      <c r="W148" s="25">
        <f t="shared" si="21"/>
        <v>0</v>
      </c>
      <c r="X148" s="1"/>
      <c r="Y148" s="33"/>
      <c r="Z148" s="25">
        <f t="shared" si="22"/>
        <v>0</v>
      </c>
      <c r="AA148" s="65">
        <f t="shared" si="23"/>
        <v>0</v>
      </c>
      <c r="AB148" s="65">
        <f t="shared" si="17"/>
        <v>0</v>
      </c>
      <c r="AC148" s="149" t="str">
        <f t="shared" si="18"/>
        <v/>
      </c>
    </row>
    <row r="149" spans="1:29" ht="18" customHeight="1" x14ac:dyDescent="0.2">
      <c r="A149" s="10" t="str">
        <f t="shared" si="16"/>
        <v/>
      </c>
      <c r="B149" s="121"/>
      <c r="C149" s="122"/>
      <c r="D149" s="122"/>
      <c r="E149" s="11"/>
      <c r="F149" s="11"/>
      <c r="G149" s="11"/>
      <c r="H149" s="17"/>
      <c r="I149" s="159"/>
      <c r="J149" s="4"/>
      <c r="K149" s="34"/>
      <c r="L149" s="35"/>
      <c r="M149" s="38">
        <f t="shared" si="19"/>
        <v>0</v>
      </c>
      <c r="N149" s="46"/>
      <c r="O149" s="1"/>
      <c r="P149" s="26">
        <f>IF(H149=0,0,NETWORKDAYS(H149,EOMONTH(H149,0),Kataloge!$K$2:$K$67)*8)</f>
        <v>0</v>
      </c>
      <c r="Q149" s="39"/>
      <c r="R149" s="24"/>
      <c r="S149" s="1"/>
      <c r="T149" s="32">
        <f t="shared" si="20"/>
        <v>0</v>
      </c>
      <c r="U149" s="1"/>
      <c r="V149" s="40"/>
      <c r="W149" s="25">
        <f t="shared" si="21"/>
        <v>0</v>
      </c>
      <c r="X149" s="1"/>
      <c r="Y149" s="33"/>
      <c r="Z149" s="25">
        <f t="shared" si="22"/>
        <v>0</v>
      </c>
      <c r="AA149" s="65">
        <f t="shared" si="23"/>
        <v>0</v>
      </c>
      <c r="AB149" s="65">
        <f t="shared" si="17"/>
        <v>0</v>
      </c>
      <c r="AC149" s="149" t="str">
        <f t="shared" si="18"/>
        <v/>
      </c>
    </row>
    <row r="150" spans="1:29" ht="18" customHeight="1" x14ac:dyDescent="0.2">
      <c r="A150" s="10" t="str">
        <f t="shared" si="16"/>
        <v/>
      </c>
      <c r="B150" s="121"/>
      <c r="C150" s="122"/>
      <c r="D150" s="122"/>
      <c r="E150" s="11"/>
      <c r="F150" s="11"/>
      <c r="G150" s="11"/>
      <c r="H150" s="17"/>
      <c r="I150" s="159"/>
      <c r="J150" s="4"/>
      <c r="K150" s="34"/>
      <c r="L150" s="35"/>
      <c r="M150" s="38">
        <f t="shared" si="19"/>
        <v>0</v>
      </c>
      <c r="N150" s="46"/>
      <c r="O150" s="1"/>
      <c r="P150" s="26">
        <f>IF(H150=0,0,NETWORKDAYS(H150,EOMONTH(H150,0),Kataloge!$K$2:$K$67)*8)</f>
        <v>0</v>
      </c>
      <c r="Q150" s="39"/>
      <c r="R150" s="24"/>
      <c r="S150" s="1"/>
      <c r="T150" s="32">
        <f t="shared" si="20"/>
        <v>0</v>
      </c>
      <c r="U150" s="1"/>
      <c r="V150" s="40"/>
      <c r="W150" s="25">
        <f t="shared" si="21"/>
        <v>0</v>
      </c>
      <c r="X150" s="1"/>
      <c r="Y150" s="33"/>
      <c r="Z150" s="25">
        <f t="shared" si="22"/>
        <v>0</v>
      </c>
      <c r="AA150" s="65">
        <f t="shared" si="23"/>
        <v>0</v>
      </c>
      <c r="AB150" s="65">
        <f t="shared" si="17"/>
        <v>0</v>
      </c>
      <c r="AC150" s="149" t="str">
        <f t="shared" si="18"/>
        <v/>
      </c>
    </row>
    <row r="151" spans="1:29" ht="18" customHeight="1" x14ac:dyDescent="0.2">
      <c r="A151" s="10" t="str">
        <f t="shared" si="16"/>
        <v/>
      </c>
      <c r="B151" s="121"/>
      <c r="C151" s="122"/>
      <c r="D151" s="122"/>
      <c r="E151" s="11"/>
      <c r="F151" s="11"/>
      <c r="G151" s="11"/>
      <c r="H151" s="17"/>
      <c r="I151" s="159"/>
      <c r="J151" s="4"/>
      <c r="K151" s="34"/>
      <c r="L151" s="35"/>
      <c r="M151" s="38">
        <f t="shared" si="19"/>
        <v>0</v>
      </c>
      <c r="N151" s="46"/>
      <c r="O151" s="1"/>
      <c r="P151" s="26">
        <f>IF(H151=0,0,NETWORKDAYS(H151,EOMONTH(H151,0),Kataloge!$K$2:$K$67)*8)</f>
        <v>0</v>
      </c>
      <c r="Q151" s="39"/>
      <c r="R151" s="24"/>
      <c r="S151" s="1"/>
      <c r="T151" s="32">
        <f t="shared" si="20"/>
        <v>0</v>
      </c>
      <c r="U151" s="1"/>
      <c r="V151" s="40"/>
      <c r="W151" s="25">
        <f t="shared" si="21"/>
        <v>0</v>
      </c>
      <c r="X151" s="1"/>
      <c r="Y151" s="33"/>
      <c r="Z151" s="25">
        <f t="shared" si="22"/>
        <v>0</v>
      </c>
      <c r="AA151" s="65">
        <f t="shared" si="23"/>
        <v>0</v>
      </c>
      <c r="AB151" s="65">
        <f t="shared" si="17"/>
        <v>0</v>
      </c>
      <c r="AC151" s="149" t="str">
        <f t="shared" si="18"/>
        <v/>
      </c>
    </row>
    <row r="152" spans="1:29" ht="18" customHeight="1" x14ac:dyDescent="0.2">
      <c r="A152" s="10" t="str">
        <f t="shared" si="16"/>
        <v/>
      </c>
      <c r="B152" s="121"/>
      <c r="C152" s="122"/>
      <c r="D152" s="122"/>
      <c r="E152" s="11"/>
      <c r="F152" s="11"/>
      <c r="G152" s="11"/>
      <c r="H152" s="17"/>
      <c r="I152" s="159"/>
      <c r="J152" s="4"/>
      <c r="K152" s="34"/>
      <c r="L152" s="35"/>
      <c r="M152" s="38">
        <f t="shared" si="19"/>
        <v>0</v>
      </c>
      <c r="N152" s="46"/>
      <c r="O152" s="1"/>
      <c r="P152" s="26">
        <f>IF(H152=0,0,NETWORKDAYS(H152,EOMONTH(H152,0),Kataloge!$K$2:$K$67)*8)</f>
        <v>0</v>
      </c>
      <c r="Q152" s="39"/>
      <c r="R152" s="24"/>
      <c r="S152" s="1"/>
      <c r="T152" s="32">
        <f t="shared" si="20"/>
        <v>0</v>
      </c>
      <c r="U152" s="1"/>
      <c r="V152" s="40"/>
      <c r="W152" s="25">
        <f t="shared" si="21"/>
        <v>0</v>
      </c>
      <c r="X152" s="1"/>
      <c r="Y152" s="33"/>
      <c r="Z152" s="25">
        <f t="shared" si="22"/>
        <v>0</v>
      </c>
      <c r="AA152" s="65">
        <f t="shared" si="23"/>
        <v>0</v>
      </c>
      <c r="AB152" s="65">
        <f t="shared" si="17"/>
        <v>0</v>
      </c>
      <c r="AC152" s="149" t="str">
        <f t="shared" si="18"/>
        <v/>
      </c>
    </row>
    <row r="153" spans="1:29" ht="18" customHeight="1" x14ac:dyDescent="0.2">
      <c r="A153" s="10" t="str">
        <f t="shared" si="16"/>
        <v/>
      </c>
      <c r="B153" s="121"/>
      <c r="C153" s="122"/>
      <c r="D153" s="122"/>
      <c r="E153" s="11"/>
      <c r="F153" s="11"/>
      <c r="G153" s="11"/>
      <c r="H153" s="17"/>
      <c r="I153" s="159"/>
      <c r="J153" s="4"/>
      <c r="K153" s="34"/>
      <c r="L153" s="35"/>
      <c r="M153" s="38">
        <f t="shared" si="19"/>
        <v>0</v>
      </c>
      <c r="N153" s="46"/>
      <c r="O153" s="1"/>
      <c r="P153" s="26">
        <f>IF(H153=0,0,NETWORKDAYS(H153,EOMONTH(H153,0),Kataloge!$K$2:$K$67)*8)</f>
        <v>0</v>
      </c>
      <c r="Q153" s="39"/>
      <c r="R153" s="24"/>
      <c r="S153" s="1"/>
      <c r="T153" s="32">
        <f t="shared" si="20"/>
        <v>0</v>
      </c>
      <c r="U153" s="1"/>
      <c r="V153" s="40"/>
      <c r="W153" s="25">
        <f t="shared" si="21"/>
        <v>0</v>
      </c>
      <c r="X153" s="1"/>
      <c r="Y153" s="33"/>
      <c r="Z153" s="25">
        <f t="shared" si="22"/>
        <v>0</v>
      </c>
      <c r="AA153" s="65">
        <f t="shared" si="23"/>
        <v>0</v>
      </c>
      <c r="AB153" s="65">
        <f t="shared" si="17"/>
        <v>0</v>
      </c>
      <c r="AC153" s="149" t="str">
        <f t="shared" si="18"/>
        <v/>
      </c>
    </row>
    <row r="154" spans="1:29" ht="18" customHeight="1" x14ac:dyDescent="0.2">
      <c r="A154" s="10" t="str">
        <f t="shared" si="16"/>
        <v/>
      </c>
      <c r="B154" s="121"/>
      <c r="C154" s="122"/>
      <c r="D154" s="122"/>
      <c r="E154" s="11"/>
      <c r="F154" s="11"/>
      <c r="G154" s="11"/>
      <c r="H154" s="17"/>
      <c r="I154" s="159"/>
      <c r="J154" s="4"/>
      <c r="K154" s="34"/>
      <c r="L154" s="35"/>
      <c r="M154" s="38">
        <f t="shared" si="19"/>
        <v>0</v>
      </c>
      <c r="N154" s="46"/>
      <c r="O154" s="1"/>
      <c r="P154" s="26">
        <f>IF(H154=0,0,NETWORKDAYS(H154,EOMONTH(H154,0),Kataloge!$K$2:$K$67)*8)</f>
        <v>0</v>
      </c>
      <c r="Q154" s="39"/>
      <c r="R154" s="24"/>
      <c r="S154" s="1"/>
      <c r="T154" s="32">
        <f t="shared" si="20"/>
        <v>0</v>
      </c>
      <c r="U154" s="1"/>
      <c r="V154" s="40"/>
      <c r="W154" s="25">
        <f t="shared" si="21"/>
        <v>0</v>
      </c>
      <c r="X154" s="1"/>
      <c r="Y154" s="33"/>
      <c r="Z154" s="25">
        <f t="shared" si="22"/>
        <v>0</v>
      </c>
      <c r="AA154" s="65">
        <f t="shared" si="23"/>
        <v>0</v>
      </c>
      <c r="AB154" s="65">
        <f t="shared" si="17"/>
        <v>0</v>
      </c>
      <c r="AC154" s="149" t="str">
        <f t="shared" si="18"/>
        <v/>
      </c>
    </row>
    <row r="155" spans="1:29" ht="18" customHeight="1" x14ac:dyDescent="0.2">
      <c r="A155" s="10" t="str">
        <f t="shared" si="16"/>
        <v/>
      </c>
      <c r="B155" s="121"/>
      <c r="C155" s="122"/>
      <c r="D155" s="122"/>
      <c r="E155" s="11"/>
      <c r="F155" s="11"/>
      <c r="G155" s="11"/>
      <c r="H155" s="17"/>
      <c r="I155" s="159"/>
      <c r="J155" s="4"/>
      <c r="K155" s="34"/>
      <c r="L155" s="35"/>
      <c r="M155" s="38">
        <f t="shared" si="19"/>
        <v>0</v>
      </c>
      <c r="N155" s="46"/>
      <c r="O155" s="1"/>
      <c r="P155" s="26">
        <f>IF(H155=0,0,NETWORKDAYS(H155,EOMONTH(H155,0),Kataloge!$K$2:$K$67)*8)</f>
        <v>0</v>
      </c>
      <c r="Q155" s="39"/>
      <c r="R155" s="24"/>
      <c r="S155" s="1"/>
      <c r="T155" s="32">
        <f t="shared" si="20"/>
        <v>0</v>
      </c>
      <c r="U155" s="1"/>
      <c r="V155" s="40"/>
      <c r="W155" s="25">
        <f t="shared" si="21"/>
        <v>0</v>
      </c>
      <c r="X155" s="1"/>
      <c r="Y155" s="33"/>
      <c r="Z155" s="25">
        <f t="shared" si="22"/>
        <v>0</v>
      </c>
      <c r="AA155" s="65">
        <f t="shared" si="23"/>
        <v>0</v>
      </c>
      <c r="AB155" s="65">
        <f t="shared" si="17"/>
        <v>0</v>
      </c>
      <c r="AC155" s="149" t="str">
        <f t="shared" si="18"/>
        <v/>
      </c>
    </row>
    <row r="156" spans="1:29" ht="18" customHeight="1" x14ac:dyDescent="0.2">
      <c r="A156" s="10" t="str">
        <f t="shared" ref="A156:A219" si="24">IF(COUNTA(B156:Z156)&gt;5,AC156,"")</f>
        <v/>
      </c>
      <c r="B156" s="121"/>
      <c r="C156" s="122"/>
      <c r="D156" s="122"/>
      <c r="E156" s="11"/>
      <c r="F156" s="11"/>
      <c r="G156" s="11"/>
      <c r="H156" s="17"/>
      <c r="I156" s="159"/>
      <c r="J156" s="4"/>
      <c r="K156" s="34"/>
      <c r="L156" s="35"/>
      <c r="M156" s="38">
        <f t="shared" si="19"/>
        <v>0</v>
      </c>
      <c r="N156" s="46"/>
      <c r="O156" s="1"/>
      <c r="P156" s="26">
        <f>IF(H156=0,0,NETWORKDAYS(H156,EOMONTH(H156,0),Kataloge!$K$2:$K$67)*8)</f>
        <v>0</v>
      </c>
      <c r="Q156" s="39"/>
      <c r="R156" s="24"/>
      <c r="S156" s="1"/>
      <c r="T156" s="32">
        <f t="shared" si="20"/>
        <v>0</v>
      </c>
      <c r="U156" s="1"/>
      <c r="V156" s="40"/>
      <c r="W156" s="25">
        <f t="shared" si="21"/>
        <v>0</v>
      </c>
      <c r="X156" s="1"/>
      <c r="Y156" s="33"/>
      <c r="Z156" s="25">
        <f t="shared" si="22"/>
        <v>0</v>
      </c>
      <c r="AA156" s="65">
        <f t="shared" si="23"/>
        <v>0</v>
      </c>
      <c r="AB156" s="65">
        <f t="shared" si="17"/>
        <v>0</v>
      </c>
      <c r="AC156" s="149" t="str">
        <f t="shared" si="18"/>
        <v/>
      </c>
    </row>
    <row r="157" spans="1:29" ht="18" customHeight="1" x14ac:dyDescent="0.2">
      <c r="A157" s="10" t="str">
        <f t="shared" si="24"/>
        <v/>
      </c>
      <c r="B157" s="121"/>
      <c r="C157" s="122"/>
      <c r="D157" s="122"/>
      <c r="E157" s="11"/>
      <c r="F157" s="11"/>
      <c r="G157" s="11"/>
      <c r="H157" s="17"/>
      <c r="I157" s="159"/>
      <c r="J157" s="4"/>
      <c r="K157" s="34"/>
      <c r="L157" s="35"/>
      <c r="M157" s="38">
        <f t="shared" si="19"/>
        <v>0</v>
      </c>
      <c r="N157" s="46"/>
      <c r="O157" s="1"/>
      <c r="P157" s="26">
        <f>IF(H157=0,0,NETWORKDAYS(H157,EOMONTH(H157,0),Kataloge!$K$2:$K$67)*8)</f>
        <v>0</v>
      </c>
      <c r="Q157" s="39"/>
      <c r="R157" s="24"/>
      <c r="S157" s="1"/>
      <c r="T157" s="32">
        <f t="shared" si="20"/>
        <v>0</v>
      </c>
      <c r="U157" s="1"/>
      <c r="V157" s="40"/>
      <c r="W157" s="25">
        <f t="shared" si="21"/>
        <v>0</v>
      </c>
      <c r="X157" s="1"/>
      <c r="Y157" s="33"/>
      <c r="Z157" s="25">
        <f t="shared" si="22"/>
        <v>0</v>
      </c>
      <c r="AA157" s="65">
        <f t="shared" si="23"/>
        <v>0</v>
      </c>
      <c r="AB157" s="65">
        <f t="shared" ref="AB157:AB220" si="25">IF(I157=0,0,ROUND(W157/I157,20))</f>
        <v>0</v>
      </c>
      <c r="AC157" s="149" t="str">
        <f t="shared" ref="AC157:AC220" si="26">IF(A156&lt;&gt;"",AC156+1,"")</f>
        <v/>
      </c>
    </row>
    <row r="158" spans="1:29" ht="18" customHeight="1" x14ac:dyDescent="0.2">
      <c r="A158" s="10" t="str">
        <f t="shared" si="24"/>
        <v/>
      </c>
      <c r="B158" s="121"/>
      <c r="C158" s="122"/>
      <c r="D158" s="122"/>
      <c r="E158" s="11"/>
      <c r="F158" s="11"/>
      <c r="G158" s="11"/>
      <c r="H158" s="17"/>
      <c r="I158" s="159"/>
      <c r="J158" s="4"/>
      <c r="K158" s="34"/>
      <c r="L158" s="35"/>
      <c r="M158" s="38">
        <f t="shared" si="19"/>
        <v>0</v>
      </c>
      <c r="N158" s="46"/>
      <c r="O158" s="1"/>
      <c r="P158" s="26">
        <f>IF(H158=0,0,NETWORKDAYS(H158,EOMONTH(H158,0),Kataloge!$K$2:$K$67)*8)</f>
        <v>0</v>
      </c>
      <c r="Q158" s="39"/>
      <c r="R158" s="24"/>
      <c r="S158" s="1"/>
      <c r="T158" s="32">
        <f t="shared" si="20"/>
        <v>0</v>
      </c>
      <c r="U158" s="1"/>
      <c r="V158" s="40"/>
      <c r="W158" s="25">
        <f t="shared" si="21"/>
        <v>0</v>
      </c>
      <c r="X158" s="1"/>
      <c r="Y158" s="33"/>
      <c r="Z158" s="25">
        <f t="shared" si="22"/>
        <v>0</v>
      </c>
      <c r="AA158" s="65">
        <f t="shared" si="23"/>
        <v>0</v>
      </c>
      <c r="AB158" s="65">
        <f t="shared" si="25"/>
        <v>0</v>
      </c>
      <c r="AC158" s="149" t="str">
        <f t="shared" si="26"/>
        <v/>
      </c>
    </row>
    <row r="159" spans="1:29" ht="18" customHeight="1" x14ac:dyDescent="0.2">
      <c r="A159" s="10" t="str">
        <f t="shared" si="24"/>
        <v/>
      </c>
      <c r="B159" s="121"/>
      <c r="C159" s="122"/>
      <c r="D159" s="122"/>
      <c r="E159" s="11"/>
      <c r="F159" s="11"/>
      <c r="G159" s="11"/>
      <c r="H159" s="17"/>
      <c r="I159" s="159"/>
      <c r="J159" s="4"/>
      <c r="K159" s="34"/>
      <c r="L159" s="35"/>
      <c r="M159" s="38">
        <f t="shared" si="19"/>
        <v>0</v>
      </c>
      <c r="N159" s="46"/>
      <c r="O159" s="1"/>
      <c r="P159" s="26">
        <f>IF(H159=0,0,NETWORKDAYS(H159,EOMONTH(H159,0),Kataloge!$K$2:$K$67)*8)</f>
        <v>0</v>
      </c>
      <c r="Q159" s="39"/>
      <c r="R159" s="24"/>
      <c r="S159" s="1"/>
      <c r="T159" s="32">
        <f t="shared" si="20"/>
        <v>0</v>
      </c>
      <c r="U159" s="1"/>
      <c r="V159" s="40"/>
      <c r="W159" s="25">
        <f t="shared" si="21"/>
        <v>0</v>
      </c>
      <c r="X159" s="1"/>
      <c r="Y159" s="33"/>
      <c r="Z159" s="25">
        <f t="shared" si="22"/>
        <v>0</v>
      </c>
      <c r="AA159" s="65">
        <f t="shared" si="23"/>
        <v>0</v>
      </c>
      <c r="AB159" s="65">
        <f t="shared" si="25"/>
        <v>0</v>
      </c>
      <c r="AC159" s="149" t="str">
        <f t="shared" si="26"/>
        <v/>
      </c>
    </row>
    <row r="160" spans="1:29" ht="18" customHeight="1" x14ac:dyDescent="0.2">
      <c r="A160" s="10" t="str">
        <f t="shared" si="24"/>
        <v/>
      </c>
      <c r="B160" s="121"/>
      <c r="C160" s="122"/>
      <c r="D160" s="122"/>
      <c r="E160" s="11"/>
      <c r="F160" s="11"/>
      <c r="G160" s="11"/>
      <c r="H160" s="17"/>
      <c r="I160" s="159"/>
      <c r="J160" s="4"/>
      <c r="K160" s="34"/>
      <c r="L160" s="35"/>
      <c r="M160" s="38">
        <f t="shared" si="19"/>
        <v>0</v>
      </c>
      <c r="N160" s="46"/>
      <c r="O160" s="1"/>
      <c r="P160" s="26">
        <f>IF(H160=0,0,NETWORKDAYS(H160,EOMONTH(H160,0),Kataloge!$K$2:$K$67)*8)</f>
        <v>0</v>
      </c>
      <c r="Q160" s="39"/>
      <c r="R160" s="24"/>
      <c r="S160" s="1"/>
      <c r="T160" s="32">
        <f t="shared" si="20"/>
        <v>0</v>
      </c>
      <c r="U160" s="1"/>
      <c r="V160" s="40"/>
      <c r="W160" s="25">
        <f t="shared" si="21"/>
        <v>0</v>
      </c>
      <c r="X160" s="1"/>
      <c r="Y160" s="33"/>
      <c r="Z160" s="25">
        <f t="shared" si="22"/>
        <v>0</v>
      </c>
      <c r="AA160" s="65">
        <f t="shared" si="23"/>
        <v>0</v>
      </c>
      <c r="AB160" s="65">
        <f t="shared" si="25"/>
        <v>0</v>
      </c>
      <c r="AC160" s="149" t="str">
        <f t="shared" si="26"/>
        <v/>
      </c>
    </row>
    <row r="161" spans="1:29" ht="18" customHeight="1" x14ac:dyDescent="0.2">
      <c r="A161" s="10" t="str">
        <f t="shared" si="24"/>
        <v/>
      </c>
      <c r="B161" s="121"/>
      <c r="C161" s="122"/>
      <c r="D161" s="122"/>
      <c r="E161" s="11"/>
      <c r="F161" s="11"/>
      <c r="G161" s="11"/>
      <c r="H161" s="17"/>
      <c r="I161" s="159"/>
      <c r="J161" s="4"/>
      <c r="K161" s="34"/>
      <c r="L161" s="35"/>
      <c r="M161" s="38">
        <f t="shared" si="19"/>
        <v>0</v>
      </c>
      <c r="N161" s="46"/>
      <c r="O161" s="1"/>
      <c r="P161" s="26">
        <f>IF(H161=0,0,NETWORKDAYS(H161,EOMONTH(H161,0),Kataloge!$K$2:$K$67)*8)</f>
        <v>0</v>
      </c>
      <c r="Q161" s="39"/>
      <c r="R161" s="24"/>
      <c r="S161" s="1"/>
      <c r="T161" s="32">
        <f t="shared" si="20"/>
        <v>0</v>
      </c>
      <c r="U161" s="1"/>
      <c r="V161" s="40"/>
      <c r="W161" s="25">
        <f t="shared" si="21"/>
        <v>0</v>
      </c>
      <c r="X161" s="1"/>
      <c r="Y161" s="33"/>
      <c r="Z161" s="25">
        <f t="shared" si="22"/>
        <v>0</v>
      </c>
      <c r="AA161" s="65">
        <f t="shared" si="23"/>
        <v>0</v>
      </c>
      <c r="AB161" s="65">
        <f t="shared" si="25"/>
        <v>0</v>
      </c>
      <c r="AC161" s="149" t="str">
        <f t="shared" si="26"/>
        <v/>
      </c>
    </row>
    <row r="162" spans="1:29" ht="18" customHeight="1" x14ac:dyDescent="0.2">
      <c r="A162" s="10" t="str">
        <f t="shared" si="24"/>
        <v/>
      </c>
      <c r="B162" s="121"/>
      <c r="C162" s="122"/>
      <c r="D162" s="122"/>
      <c r="E162" s="11"/>
      <c r="F162" s="11"/>
      <c r="G162" s="11"/>
      <c r="H162" s="17"/>
      <c r="I162" s="159"/>
      <c r="J162" s="4"/>
      <c r="K162" s="34"/>
      <c r="L162" s="35"/>
      <c r="M162" s="38">
        <f t="shared" si="19"/>
        <v>0</v>
      </c>
      <c r="N162" s="46"/>
      <c r="O162" s="1"/>
      <c r="P162" s="26">
        <f>IF(H162=0,0,NETWORKDAYS(H162,EOMONTH(H162,0),Kataloge!$K$2:$K$67)*8)</f>
        <v>0</v>
      </c>
      <c r="Q162" s="39"/>
      <c r="R162" s="24"/>
      <c r="S162" s="1"/>
      <c r="T162" s="32">
        <f t="shared" si="20"/>
        <v>0</v>
      </c>
      <c r="U162" s="1"/>
      <c r="V162" s="40"/>
      <c r="W162" s="25">
        <f t="shared" si="21"/>
        <v>0</v>
      </c>
      <c r="X162" s="1"/>
      <c r="Y162" s="33"/>
      <c r="Z162" s="25">
        <f t="shared" si="22"/>
        <v>0</v>
      </c>
      <c r="AA162" s="65">
        <f t="shared" si="23"/>
        <v>0</v>
      </c>
      <c r="AB162" s="65">
        <f t="shared" si="25"/>
        <v>0</v>
      </c>
      <c r="AC162" s="149" t="str">
        <f t="shared" si="26"/>
        <v/>
      </c>
    </row>
    <row r="163" spans="1:29" ht="18" customHeight="1" x14ac:dyDescent="0.2">
      <c r="A163" s="10" t="str">
        <f t="shared" si="24"/>
        <v/>
      </c>
      <c r="B163" s="121"/>
      <c r="C163" s="122"/>
      <c r="D163" s="122"/>
      <c r="E163" s="11"/>
      <c r="F163" s="11"/>
      <c r="G163" s="11"/>
      <c r="H163" s="17"/>
      <c r="I163" s="159"/>
      <c r="J163" s="4"/>
      <c r="K163" s="34"/>
      <c r="L163" s="35"/>
      <c r="M163" s="38">
        <f t="shared" si="19"/>
        <v>0</v>
      </c>
      <c r="N163" s="46"/>
      <c r="O163" s="1"/>
      <c r="P163" s="26">
        <f>IF(H163=0,0,NETWORKDAYS(H163,EOMONTH(H163,0),Kataloge!$K$2:$K$67)*8)</f>
        <v>0</v>
      </c>
      <c r="Q163" s="39"/>
      <c r="R163" s="24"/>
      <c r="S163" s="1"/>
      <c r="T163" s="32">
        <f t="shared" si="20"/>
        <v>0</v>
      </c>
      <c r="U163" s="1"/>
      <c r="V163" s="40"/>
      <c r="W163" s="25">
        <f t="shared" si="21"/>
        <v>0</v>
      </c>
      <c r="X163" s="1"/>
      <c r="Y163" s="33"/>
      <c r="Z163" s="25">
        <f t="shared" si="22"/>
        <v>0</v>
      </c>
      <c r="AA163" s="65">
        <f t="shared" si="23"/>
        <v>0</v>
      </c>
      <c r="AB163" s="65">
        <f t="shared" si="25"/>
        <v>0</v>
      </c>
      <c r="AC163" s="149" t="str">
        <f t="shared" si="26"/>
        <v/>
      </c>
    </row>
    <row r="164" spans="1:29" ht="18" customHeight="1" x14ac:dyDescent="0.2">
      <c r="A164" s="10" t="str">
        <f t="shared" si="24"/>
        <v/>
      </c>
      <c r="B164" s="121"/>
      <c r="C164" s="122"/>
      <c r="D164" s="122"/>
      <c r="E164" s="11"/>
      <c r="F164" s="11"/>
      <c r="G164" s="11"/>
      <c r="H164" s="17"/>
      <c r="I164" s="159"/>
      <c r="J164" s="4"/>
      <c r="K164" s="34"/>
      <c r="L164" s="35"/>
      <c r="M164" s="38">
        <f t="shared" si="19"/>
        <v>0</v>
      </c>
      <c r="N164" s="46"/>
      <c r="O164" s="1"/>
      <c r="P164" s="26">
        <f>IF(H164=0,0,NETWORKDAYS(H164,EOMONTH(H164,0),Kataloge!$K$2:$K$67)*8)</f>
        <v>0</v>
      </c>
      <c r="Q164" s="39"/>
      <c r="R164" s="24"/>
      <c r="S164" s="1"/>
      <c r="T164" s="32">
        <f t="shared" si="20"/>
        <v>0</v>
      </c>
      <c r="U164" s="1"/>
      <c r="V164" s="40"/>
      <c r="W164" s="25">
        <f t="shared" si="21"/>
        <v>0</v>
      </c>
      <c r="X164" s="1"/>
      <c r="Y164" s="33"/>
      <c r="Z164" s="25">
        <f t="shared" si="22"/>
        <v>0</v>
      </c>
      <c r="AA164" s="65">
        <f t="shared" si="23"/>
        <v>0</v>
      </c>
      <c r="AB164" s="65">
        <f t="shared" si="25"/>
        <v>0</v>
      </c>
      <c r="AC164" s="149" t="str">
        <f t="shared" si="26"/>
        <v/>
      </c>
    </row>
    <row r="165" spans="1:29" ht="18" customHeight="1" x14ac:dyDescent="0.2">
      <c r="A165" s="10" t="str">
        <f t="shared" si="24"/>
        <v/>
      </c>
      <c r="B165" s="121"/>
      <c r="C165" s="122"/>
      <c r="D165" s="122"/>
      <c r="E165" s="11"/>
      <c r="F165" s="11"/>
      <c r="G165" s="11"/>
      <c r="H165" s="17"/>
      <c r="I165" s="159"/>
      <c r="J165" s="4"/>
      <c r="K165" s="34"/>
      <c r="L165" s="35"/>
      <c r="M165" s="38">
        <f t="shared" si="19"/>
        <v>0</v>
      </c>
      <c r="N165" s="46"/>
      <c r="O165" s="1"/>
      <c r="P165" s="26">
        <f>IF(H165=0,0,NETWORKDAYS(H165,EOMONTH(H165,0),Kataloge!$K$2:$K$67)*8)</f>
        <v>0</v>
      </c>
      <c r="Q165" s="39"/>
      <c r="R165" s="24"/>
      <c r="S165" s="1"/>
      <c r="T165" s="32">
        <f t="shared" si="20"/>
        <v>0</v>
      </c>
      <c r="U165" s="1"/>
      <c r="V165" s="40"/>
      <c r="W165" s="25">
        <f t="shared" si="21"/>
        <v>0</v>
      </c>
      <c r="X165" s="1"/>
      <c r="Y165" s="33"/>
      <c r="Z165" s="25">
        <f t="shared" si="22"/>
        <v>0</v>
      </c>
      <c r="AA165" s="65">
        <f t="shared" si="23"/>
        <v>0</v>
      </c>
      <c r="AB165" s="65">
        <f t="shared" si="25"/>
        <v>0</v>
      </c>
      <c r="AC165" s="149" t="str">
        <f t="shared" si="26"/>
        <v/>
      </c>
    </row>
    <row r="166" spans="1:29" ht="18" customHeight="1" x14ac:dyDescent="0.2">
      <c r="A166" s="10" t="str">
        <f t="shared" si="24"/>
        <v/>
      </c>
      <c r="B166" s="121"/>
      <c r="C166" s="122"/>
      <c r="D166" s="122"/>
      <c r="E166" s="11"/>
      <c r="F166" s="11"/>
      <c r="G166" s="11"/>
      <c r="H166" s="17"/>
      <c r="I166" s="159"/>
      <c r="J166" s="4"/>
      <c r="K166" s="34"/>
      <c r="L166" s="35"/>
      <c r="M166" s="38">
        <f t="shared" si="19"/>
        <v>0</v>
      </c>
      <c r="N166" s="46"/>
      <c r="O166" s="1"/>
      <c r="P166" s="26">
        <f>IF(H166=0,0,NETWORKDAYS(H166,EOMONTH(H166,0),Kataloge!$K$2:$K$67)*8)</f>
        <v>0</v>
      </c>
      <c r="Q166" s="39"/>
      <c r="R166" s="24"/>
      <c r="S166" s="1"/>
      <c r="T166" s="32">
        <f t="shared" si="20"/>
        <v>0</v>
      </c>
      <c r="U166" s="1"/>
      <c r="V166" s="40"/>
      <c r="W166" s="25">
        <f t="shared" si="21"/>
        <v>0</v>
      </c>
      <c r="X166" s="1"/>
      <c r="Y166" s="33"/>
      <c r="Z166" s="25">
        <f t="shared" si="22"/>
        <v>0</v>
      </c>
      <c r="AA166" s="65">
        <f t="shared" si="23"/>
        <v>0</v>
      </c>
      <c r="AB166" s="65">
        <f t="shared" si="25"/>
        <v>0</v>
      </c>
      <c r="AC166" s="149" t="str">
        <f t="shared" si="26"/>
        <v/>
      </c>
    </row>
    <row r="167" spans="1:29" ht="18" customHeight="1" x14ac:dyDescent="0.2">
      <c r="A167" s="10" t="str">
        <f t="shared" si="24"/>
        <v/>
      </c>
      <c r="B167" s="121"/>
      <c r="C167" s="122"/>
      <c r="D167" s="122"/>
      <c r="E167" s="11"/>
      <c r="F167" s="11"/>
      <c r="G167" s="11"/>
      <c r="H167" s="17"/>
      <c r="I167" s="159"/>
      <c r="J167" s="4"/>
      <c r="K167" s="34"/>
      <c r="L167" s="35"/>
      <c r="M167" s="38">
        <f t="shared" si="19"/>
        <v>0</v>
      </c>
      <c r="N167" s="46"/>
      <c r="O167" s="1"/>
      <c r="P167" s="26">
        <f>IF(H167=0,0,NETWORKDAYS(H167,EOMONTH(H167,0),Kataloge!$K$2:$K$67)*8)</f>
        <v>0</v>
      </c>
      <c r="Q167" s="39"/>
      <c r="R167" s="24"/>
      <c r="S167" s="1"/>
      <c r="T167" s="32">
        <f t="shared" si="20"/>
        <v>0</v>
      </c>
      <c r="U167" s="1"/>
      <c r="V167" s="40"/>
      <c r="W167" s="25">
        <f t="shared" si="21"/>
        <v>0</v>
      </c>
      <c r="X167" s="1"/>
      <c r="Y167" s="33"/>
      <c r="Z167" s="25">
        <f t="shared" si="22"/>
        <v>0</v>
      </c>
      <c r="AA167" s="65">
        <f t="shared" si="23"/>
        <v>0</v>
      </c>
      <c r="AB167" s="65">
        <f t="shared" si="25"/>
        <v>0</v>
      </c>
      <c r="AC167" s="149" t="str">
        <f t="shared" si="26"/>
        <v/>
      </c>
    </row>
    <row r="168" spans="1:29" ht="18" customHeight="1" x14ac:dyDescent="0.2">
      <c r="A168" s="10" t="str">
        <f t="shared" si="24"/>
        <v/>
      </c>
      <c r="B168" s="121"/>
      <c r="C168" s="122"/>
      <c r="D168" s="122"/>
      <c r="E168" s="11"/>
      <c r="F168" s="11"/>
      <c r="G168" s="11"/>
      <c r="H168" s="17"/>
      <c r="I168" s="159"/>
      <c r="J168" s="4"/>
      <c r="K168" s="34"/>
      <c r="L168" s="35"/>
      <c r="M168" s="38">
        <f t="shared" si="19"/>
        <v>0</v>
      </c>
      <c r="N168" s="46"/>
      <c r="O168" s="1"/>
      <c r="P168" s="26">
        <f>IF(H168=0,0,NETWORKDAYS(H168,EOMONTH(H168,0),Kataloge!$K$2:$K$67)*8)</f>
        <v>0</v>
      </c>
      <c r="Q168" s="39"/>
      <c r="R168" s="24"/>
      <c r="S168" s="1"/>
      <c r="T168" s="32">
        <f t="shared" si="20"/>
        <v>0</v>
      </c>
      <c r="U168" s="1"/>
      <c r="V168" s="40"/>
      <c r="W168" s="25">
        <f t="shared" si="21"/>
        <v>0</v>
      </c>
      <c r="X168" s="1"/>
      <c r="Y168" s="33"/>
      <c r="Z168" s="25">
        <f t="shared" si="22"/>
        <v>0</v>
      </c>
      <c r="AA168" s="65">
        <f t="shared" si="23"/>
        <v>0</v>
      </c>
      <c r="AB168" s="65">
        <f t="shared" si="25"/>
        <v>0</v>
      </c>
      <c r="AC168" s="149" t="str">
        <f t="shared" si="26"/>
        <v/>
      </c>
    </row>
    <row r="169" spans="1:29" ht="18" customHeight="1" x14ac:dyDescent="0.2">
      <c r="A169" s="10" t="str">
        <f t="shared" si="24"/>
        <v/>
      </c>
      <c r="B169" s="121"/>
      <c r="C169" s="122"/>
      <c r="D169" s="122"/>
      <c r="E169" s="11"/>
      <c r="F169" s="11"/>
      <c r="G169" s="11"/>
      <c r="H169" s="17"/>
      <c r="I169" s="159"/>
      <c r="J169" s="4"/>
      <c r="K169" s="34"/>
      <c r="L169" s="35"/>
      <c r="M169" s="38">
        <f t="shared" si="19"/>
        <v>0</v>
      </c>
      <c r="N169" s="46"/>
      <c r="O169" s="1"/>
      <c r="P169" s="26">
        <f>IF(H169=0,0,NETWORKDAYS(H169,EOMONTH(H169,0),Kataloge!$K$2:$K$67)*8)</f>
        <v>0</v>
      </c>
      <c r="Q169" s="39"/>
      <c r="R169" s="24"/>
      <c r="S169" s="1"/>
      <c r="T169" s="32">
        <f t="shared" si="20"/>
        <v>0</v>
      </c>
      <c r="U169" s="1"/>
      <c r="V169" s="40"/>
      <c r="W169" s="25">
        <f t="shared" si="21"/>
        <v>0</v>
      </c>
      <c r="X169" s="1"/>
      <c r="Y169" s="33"/>
      <c r="Z169" s="25">
        <f t="shared" si="22"/>
        <v>0</v>
      </c>
      <c r="AA169" s="65">
        <f t="shared" si="23"/>
        <v>0</v>
      </c>
      <c r="AB169" s="65">
        <f t="shared" si="25"/>
        <v>0</v>
      </c>
      <c r="AC169" s="149" t="str">
        <f t="shared" si="26"/>
        <v/>
      </c>
    </row>
    <row r="170" spans="1:29" ht="18" customHeight="1" x14ac:dyDescent="0.2">
      <c r="A170" s="10" t="str">
        <f t="shared" si="24"/>
        <v/>
      </c>
      <c r="B170" s="121"/>
      <c r="C170" s="122"/>
      <c r="D170" s="122"/>
      <c r="E170" s="11"/>
      <c r="F170" s="11"/>
      <c r="G170" s="11"/>
      <c r="H170" s="17"/>
      <c r="I170" s="159"/>
      <c r="J170" s="4"/>
      <c r="K170" s="34"/>
      <c r="L170" s="35"/>
      <c r="M170" s="38">
        <f t="shared" si="19"/>
        <v>0</v>
      </c>
      <c r="N170" s="46"/>
      <c r="O170" s="1"/>
      <c r="P170" s="26">
        <f>IF(H170=0,0,NETWORKDAYS(H170,EOMONTH(H170,0),Kataloge!$K$2:$K$67)*8)</f>
        <v>0</v>
      </c>
      <c r="Q170" s="39"/>
      <c r="R170" s="24"/>
      <c r="S170" s="1"/>
      <c r="T170" s="32">
        <f t="shared" si="20"/>
        <v>0</v>
      </c>
      <c r="U170" s="1"/>
      <c r="V170" s="40"/>
      <c r="W170" s="25">
        <f t="shared" si="21"/>
        <v>0</v>
      </c>
      <c r="X170" s="1"/>
      <c r="Y170" s="33"/>
      <c r="Z170" s="25">
        <f t="shared" si="22"/>
        <v>0</v>
      </c>
      <c r="AA170" s="65">
        <f t="shared" si="23"/>
        <v>0</v>
      </c>
      <c r="AB170" s="65">
        <f t="shared" si="25"/>
        <v>0</v>
      </c>
      <c r="AC170" s="149" t="str">
        <f t="shared" si="26"/>
        <v/>
      </c>
    </row>
    <row r="171" spans="1:29" ht="18" customHeight="1" x14ac:dyDescent="0.2">
      <c r="A171" s="10" t="str">
        <f t="shared" si="24"/>
        <v/>
      </c>
      <c r="B171" s="121"/>
      <c r="C171" s="122"/>
      <c r="D171" s="122"/>
      <c r="E171" s="11"/>
      <c r="F171" s="11"/>
      <c r="G171" s="11"/>
      <c r="H171" s="17"/>
      <c r="I171" s="159"/>
      <c r="J171" s="4"/>
      <c r="K171" s="34"/>
      <c r="L171" s="35"/>
      <c r="M171" s="38">
        <f t="shared" si="19"/>
        <v>0</v>
      </c>
      <c r="N171" s="46"/>
      <c r="O171" s="1"/>
      <c r="P171" s="26">
        <f>IF(H171=0,0,NETWORKDAYS(H171,EOMONTH(H171,0),Kataloge!$K$2:$K$67)*8)</f>
        <v>0</v>
      </c>
      <c r="Q171" s="39"/>
      <c r="R171" s="24"/>
      <c r="S171" s="1"/>
      <c r="T171" s="32">
        <f t="shared" si="20"/>
        <v>0</v>
      </c>
      <c r="U171" s="1"/>
      <c r="V171" s="40"/>
      <c r="W171" s="25">
        <f t="shared" si="21"/>
        <v>0</v>
      </c>
      <c r="X171" s="1"/>
      <c r="Y171" s="33"/>
      <c r="Z171" s="25">
        <f t="shared" si="22"/>
        <v>0</v>
      </c>
      <c r="AA171" s="65">
        <f t="shared" si="23"/>
        <v>0</v>
      </c>
      <c r="AB171" s="65">
        <f t="shared" si="25"/>
        <v>0</v>
      </c>
      <c r="AC171" s="149" t="str">
        <f t="shared" si="26"/>
        <v/>
      </c>
    </row>
    <row r="172" spans="1:29" ht="18" customHeight="1" x14ac:dyDescent="0.2">
      <c r="A172" s="10" t="str">
        <f t="shared" si="24"/>
        <v/>
      </c>
      <c r="B172" s="121"/>
      <c r="C172" s="122"/>
      <c r="D172" s="122"/>
      <c r="E172" s="11"/>
      <c r="F172" s="11"/>
      <c r="G172" s="11"/>
      <c r="H172" s="17"/>
      <c r="I172" s="159"/>
      <c r="J172" s="4"/>
      <c r="K172" s="34"/>
      <c r="L172" s="35"/>
      <c r="M172" s="38">
        <f t="shared" si="19"/>
        <v>0</v>
      </c>
      <c r="N172" s="46"/>
      <c r="O172" s="1"/>
      <c r="P172" s="26">
        <f>IF(H172=0,0,NETWORKDAYS(H172,EOMONTH(H172,0),Kataloge!$K$2:$K$67)*8)</f>
        <v>0</v>
      </c>
      <c r="Q172" s="39"/>
      <c r="R172" s="24"/>
      <c r="S172" s="1"/>
      <c r="T172" s="32">
        <f t="shared" si="20"/>
        <v>0</v>
      </c>
      <c r="U172" s="1"/>
      <c r="V172" s="40"/>
      <c r="W172" s="25">
        <f t="shared" si="21"/>
        <v>0</v>
      </c>
      <c r="X172" s="1"/>
      <c r="Y172" s="33"/>
      <c r="Z172" s="25">
        <f t="shared" si="22"/>
        <v>0</v>
      </c>
      <c r="AA172" s="65">
        <f t="shared" si="23"/>
        <v>0</v>
      </c>
      <c r="AB172" s="65">
        <f t="shared" si="25"/>
        <v>0</v>
      </c>
      <c r="AC172" s="149" t="str">
        <f t="shared" si="26"/>
        <v/>
      </c>
    </row>
    <row r="173" spans="1:29" ht="18" customHeight="1" x14ac:dyDescent="0.2">
      <c r="A173" s="10" t="str">
        <f t="shared" si="24"/>
        <v/>
      </c>
      <c r="B173" s="121"/>
      <c r="C173" s="122"/>
      <c r="D173" s="122"/>
      <c r="E173" s="11"/>
      <c r="F173" s="11"/>
      <c r="G173" s="11"/>
      <c r="H173" s="17"/>
      <c r="I173" s="159"/>
      <c r="J173" s="4"/>
      <c r="K173" s="34"/>
      <c r="L173" s="35"/>
      <c r="M173" s="38">
        <f t="shared" si="19"/>
        <v>0</v>
      </c>
      <c r="N173" s="46"/>
      <c r="O173" s="1"/>
      <c r="P173" s="26">
        <f>IF(H173=0,0,NETWORKDAYS(H173,EOMONTH(H173,0),Kataloge!$K$2:$K$67)*8)</f>
        <v>0</v>
      </c>
      <c r="Q173" s="39"/>
      <c r="R173" s="24"/>
      <c r="S173" s="1"/>
      <c r="T173" s="32">
        <f t="shared" si="20"/>
        <v>0</v>
      </c>
      <c r="U173" s="1"/>
      <c r="V173" s="40"/>
      <c r="W173" s="25">
        <f t="shared" si="21"/>
        <v>0</v>
      </c>
      <c r="X173" s="1"/>
      <c r="Y173" s="33"/>
      <c r="Z173" s="25">
        <f t="shared" si="22"/>
        <v>0</v>
      </c>
      <c r="AA173" s="65">
        <f t="shared" si="23"/>
        <v>0</v>
      </c>
      <c r="AB173" s="65">
        <f t="shared" si="25"/>
        <v>0</v>
      </c>
      <c r="AC173" s="149" t="str">
        <f t="shared" si="26"/>
        <v/>
      </c>
    </row>
    <row r="174" spans="1:29" ht="18" customHeight="1" x14ac:dyDescent="0.2">
      <c r="A174" s="10" t="str">
        <f t="shared" si="24"/>
        <v/>
      </c>
      <c r="B174" s="121"/>
      <c r="C174" s="122"/>
      <c r="D174" s="122"/>
      <c r="E174" s="11"/>
      <c r="F174" s="11"/>
      <c r="G174" s="11"/>
      <c r="H174" s="17"/>
      <c r="I174" s="159"/>
      <c r="J174" s="4"/>
      <c r="K174" s="34"/>
      <c r="L174" s="35"/>
      <c r="M174" s="38">
        <f t="shared" si="19"/>
        <v>0</v>
      </c>
      <c r="N174" s="46"/>
      <c r="O174" s="1"/>
      <c r="P174" s="26">
        <f>IF(H174=0,0,NETWORKDAYS(H174,EOMONTH(H174,0),Kataloge!$K$2:$K$67)*8)</f>
        <v>0</v>
      </c>
      <c r="Q174" s="39"/>
      <c r="R174" s="24"/>
      <c r="S174" s="1"/>
      <c r="T174" s="32">
        <f t="shared" si="20"/>
        <v>0</v>
      </c>
      <c r="U174" s="1"/>
      <c r="V174" s="40"/>
      <c r="W174" s="25">
        <f t="shared" si="21"/>
        <v>0</v>
      </c>
      <c r="X174" s="1"/>
      <c r="Y174" s="33"/>
      <c r="Z174" s="25">
        <f t="shared" si="22"/>
        <v>0</v>
      </c>
      <c r="AA174" s="65">
        <f t="shared" si="23"/>
        <v>0</v>
      </c>
      <c r="AB174" s="65">
        <f t="shared" si="25"/>
        <v>0</v>
      </c>
      <c r="AC174" s="149" t="str">
        <f t="shared" si="26"/>
        <v/>
      </c>
    </row>
    <row r="175" spans="1:29" ht="18" customHeight="1" x14ac:dyDescent="0.2">
      <c r="A175" s="10" t="str">
        <f t="shared" si="24"/>
        <v/>
      </c>
      <c r="B175" s="121"/>
      <c r="C175" s="122"/>
      <c r="D175" s="122"/>
      <c r="E175" s="11"/>
      <c r="F175" s="11"/>
      <c r="G175" s="11"/>
      <c r="H175" s="17"/>
      <c r="I175" s="159"/>
      <c r="J175" s="4"/>
      <c r="K175" s="34"/>
      <c r="L175" s="35"/>
      <c r="M175" s="38">
        <f t="shared" si="19"/>
        <v>0</v>
      </c>
      <c r="N175" s="46"/>
      <c r="O175" s="1"/>
      <c r="P175" s="26">
        <f>IF(H175=0,0,NETWORKDAYS(H175,EOMONTH(H175,0),Kataloge!$K$2:$K$67)*8)</f>
        <v>0</v>
      </c>
      <c r="Q175" s="39"/>
      <c r="R175" s="24"/>
      <c r="S175" s="1"/>
      <c r="T175" s="32">
        <f t="shared" si="20"/>
        <v>0</v>
      </c>
      <c r="U175" s="1"/>
      <c r="V175" s="40"/>
      <c r="W175" s="25">
        <f t="shared" si="21"/>
        <v>0</v>
      </c>
      <c r="X175" s="1"/>
      <c r="Y175" s="33"/>
      <c r="Z175" s="25">
        <f t="shared" si="22"/>
        <v>0</v>
      </c>
      <c r="AA175" s="65">
        <f t="shared" si="23"/>
        <v>0</v>
      </c>
      <c r="AB175" s="65">
        <f t="shared" si="25"/>
        <v>0</v>
      </c>
      <c r="AC175" s="149" t="str">
        <f t="shared" si="26"/>
        <v/>
      </c>
    </row>
    <row r="176" spans="1:29" ht="18" customHeight="1" x14ac:dyDescent="0.2">
      <c r="A176" s="10" t="str">
        <f t="shared" si="24"/>
        <v/>
      </c>
      <c r="B176" s="121"/>
      <c r="C176" s="122"/>
      <c r="D176" s="122"/>
      <c r="E176" s="11"/>
      <c r="F176" s="11"/>
      <c r="G176" s="11"/>
      <c r="H176" s="17"/>
      <c r="I176" s="159"/>
      <c r="J176" s="4"/>
      <c r="K176" s="34"/>
      <c r="L176" s="35"/>
      <c r="M176" s="38">
        <f t="shared" si="19"/>
        <v>0</v>
      </c>
      <c r="N176" s="46"/>
      <c r="O176" s="1"/>
      <c r="P176" s="26">
        <f>IF(H176=0,0,NETWORKDAYS(H176,EOMONTH(H176,0),Kataloge!$K$2:$K$67)*8)</f>
        <v>0</v>
      </c>
      <c r="Q176" s="39"/>
      <c r="R176" s="24"/>
      <c r="S176" s="1"/>
      <c r="T176" s="32">
        <f t="shared" si="20"/>
        <v>0</v>
      </c>
      <c r="U176" s="1"/>
      <c r="V176" s="40"/>
      <c r="W176" s="25">
        <f t="shared" si="21"/>
        <v>0</v>
      </c>
      <c r="X176" s="1"/>
      <c r="Y176" s="33"/>
      <c r="Z176" s="25">
        <f t="shared" si="22"/>
        <v>0</v>
      </c>
      <c r="AA176" s="65">
        <f t="shared" si="23"/>
        <v>0</v>
      </c>
      <c r="AB176" s="65">
        <f t="shared" si="25"/>
        <v>0</v>
      </c>
      <c r="AC176" s="149" t="str">
        <f t="shared" si="26"/>
        <v/>
      </c>
    </row>
    <row r="177" spans="1:29" ht="18" customHeight="1" x14ac:dyDescent="0.2">
      <c r="A177" s="10" t="str">
        <f t="shared" si="24"/>
        <v/>
      </c>
      <c r="B177" s="121"/>
      <c r="C177" s="122"/>
      <c r="D177" s="122"/>
      <c r="E177" s="11"/>
      <c r="F177" s="11"/>
      <c r="G177" s="11"/>
      <c r="H177" s="17"/>
      <c r="I177" s="159"/>
      <c r="J177" s="4"/>
      <c r="K177" s="34"/>
      <c r="L177" s="35"/>
      <c r="M177" s="38">
        <f t="shared" si="19"/>
        <v>0</v>
      </c>
      <c r="N177" s="46"/>
      <c r="O177" s="1"/>
      <c r="P177" s="26">
        <f>IF(H177=0,0,NETWORKDAYS(H177,EOMONTH(H177,0),Kataloge!$K$2:$K$67)*8)</f>
        <v>0</v>
      </c>
      <c r="Q177" s="39"/>
      <c r="R177" s="24"/>
      <c r="S177" s="1"/>
      <c r="T177" s="32">
        <f t="shared" si="20"/>
        <v>0</v>
      </c>
      <c r="U177" s="1"/>
      <c r="V177" s="40"/>
      <c r="W177" s="25">
        <f t="shared" si="21"/>
        <v>0</v>
      </c>
      <c r="X177" s="1"/>
      <c r="Y177" s="33"/>
      <c r="Z177" s="25">
        <f t="shared" si="22"/>
        <v>0</v>
      </c>
      <c r="AA177" s="65">
        <f t="shared" si="23"/>
        <v>0</v>
      </c>
      <c r="AB177" s="65">
        <f t="shared" si="25"/>
        <v>0</v>
      </c>
      <c r="AC177" s="149" t="str">
        <f t="shared" si="26"/>
        <v/>
      </c>
    </row>
    <row r="178" spans="1:29" ht="18" customHeight="1" x14ac:dyDescent="0.2">
      <c r="A178" s="10" t="str">
        <f t="shared" si="24"/>
        <v/>
      </c>
      <c r="B178" s="121"/>
      <c r="C178" s="122"/>
      <c r="D178" s="122"/>
      <c r="E178" s="11"/>
      <c r="F178" s="11"/>
      <c r="G178" s="11"/>
      <c r="H178" s="17"/>
      <c r="I178" s="159"/>
      <c r="J178" s="4"/>
      <c r="K178" s="34"/>
      <c r="L178" s="35"/>
      <c r="M178" s="38">
        <f t="shared" si="19"/>
        <v>0</v>
      </c>
      <c r="N178" s="46"/>
      <c r="O178" s="1"/>
      <c r="P178" s="26">
        <f>IF(H178=0,0,NETWORKDAYS(H178,EOMONTH(H178,0),Kataloge!$K$2:$K$67)*8)</f>
        <v>0</v>
      </c>
      <c r="Q178" s="39"/>
      <c r="R178" s="24"/>
      <c r="S178" s="1"/>
      <c r="T178" s="32">
        <f t="shared" si="20"/>
        <v>0</v>
      </c>
      <c r="U178" s="1"/>
      <c r="V178" s="40"/>
      <c r="W178" s="25">
        <f t="shared" si="21"/>
        <v>0</v>
      </c>
      <c r="X178" s="1"/>
      <c r="Y178" s="33"/>
      <c r="Z178" s="25">
        <f t="shared" si="22"/>
        <v>0</v>
      </c>
      <c r="AA178" s="65">
        <f t="shared" si="23"/>
        <v>0</v>
      </c>
      <c r="AB178" s="65">
        <f t="shared" si="25"/>
        <v>0</v>
      </c>
      <c r="AC178" s="149" t="str">
        <f t="shared" si="26"/>
        <v/>
      </c>
    </row>
    <row r="179" spans="1:29" ht="18" customHeight="1" x14ac:dyDescent="0.2">
      <c r="A179" s="10" t="str">
        <f t="shared" si="24"/>
        <v/>
      </c>
      <c r="B179" s="121"/>
      <c r="C179" s="122"/>
      <c r="D179" s="122"/>
      <c r="E179" s="11"/>
      <c r="F179" s="11"/>
      <c r="G179" s="11"/>
      <c r="H179" s="17"/>
      <c r="I179" s="159"/>
      <c r="J179" s="4"/>
      <c r="K179" s="34"/>
      <c r="L179" s="35"/>
      <c r="M179" s="38">
        <f t="shared" si="19"/>
        <v>0</v>
      </c>
      <c r="N179" s="46"/>
      <c r="O179" s="1"/>
      <c r="P179" s="26">
        <f>IF(H179=0,0,NETWORKDAYS(H179,EOMONTH(H179,0),Kataloge!$K$2:$K$67)*8)</f>
        <v>0</v>
      </c>
      <c r="Q179" s="39"/>
      <c r="R179" s="24"/>
      <c r="S179" s="1"/>
      <c r="T179" s="32">
        <f t="shared" si="20"/>
        <v>0</v>
      </c>
      <c r="U179" s="1"/>
      <c r="V179" s="40"/>
      <c r="W179" s="25">
        <f t="shared" si="21"/>
        <v>0</v>
      </c>
      <c r="X179" s="1"/>
      <c r="Y179" s="33"/>
      <c r="Z179" s="25">
        <f t="shared" si="22"/>
        <v>0</v>
      </c>
      <c r="AA179" s="65">
        <f t="shared" si="23"/>
        <v>0</v>
      </c>
      <c r="AB179" s="65">
        <f t="shared" si="25"/>
        <v>0</v>
      </c>
      <c r="AC179" s="149" t="str">
        <f t="shared" si="26"/>
        <v/>
      </c>
    </row>
    <row r="180" spans="1:29" ht="18" customHeight="1" x14ac:dyDescent="0.2">
      <c r="A180" s="10" t="str">
        <f t="shared" si="24"/>
        <v/>
      </c>
      <c r="B180" s="121"/>
      <c r="C180" s="122"/>
      <c r="D180" s="122"/>
      <c r="E180" s="11"/>
      <c r="F180" s="11"/>
      <c r="G180" s="11"/>
      <c r="H180" s="17"/>
      <c r="I180" s="159"/>
      <c r="J180" s="4"/>
      <c r="K180" s="34"/>
      <c r="L180" s="35"/>
      <c r="M180" s="38">
        <f t="shared" si="19"/>
        <v>0</v>
      </c>
      <c r="N180" s="46"/>
      <c r="O180" s="1"/>
      <c r="P180" s="26">
        <f>IF(H180=0,0,NETWORKDAYS(H180,EOMONTH(H180,0),Kataloge!$K$2:$K$67)*8)</f>
        <v>0</v>
      </c>
      <c r="Q180" s="39"/>
      <c r="R180" s="24"/>
      <c r="S180" s="1"/>
      <c r="T180" s="32">
        <f t="shared" si="20"/>
        <v>0</v>
      </c>
      <c r="U180" s="1"/>
      <c r="V180" s="40"/>
      <c r="W180" s="25">
        <f t="shared" si="21"/>
        <v>0</v>
      </c>
      <c r="X180" s="1"/>
      <c r="Y180" s="33"/>
      <c r="Z180" s="25">
        <f t="shared" si="22"/>
        <v>0</v>
      </c>
      <c r="AA180" s="65">
        <f t="shared" si="23"/>
        <v>0</v>
      </c>
      <c r="AB180" s="65">
        <f t="shared" si="25"/>
        <v>0</v>
      </c>
      <c r="AC180" s="149" t="str">
        <f t="shared" si="26"/>
        <v/>
      </c>
    </row>
    <row r="181" spans="1:29" ht="18" customHeight="1" x14ac:dyDescent="0.2">
      <c r="A181" s="10" t="str">
        <f t="shared" si="24"/>
        <v/>
      </c>
      <c r="B181" s="121"/>
      <c r="C181" s="122"/>
      <c r="D181" s="122"/>
      <c r="E181" s="11"/>
      <c r="F181" s="11"/>
      <c r="G181" s="11"/>
      <c r="H181" s="17"/>
      <c r="I181" s="159"/>
      <c r="J181" s="4"/>
      <c r="K181" s="34"/>
      <c r="L181" s="35"/>
      <c r="M181" s="38">
        <f t="shared" si="19"/>
        <v>0</v>
      </c>
      <c r="N181" s="46"/>
      <c r="O181" s="1"/>
      <c r="P181" s="26">
        <f>IF(H181=0,0,NETWORKDAYS(H181,EOMONTH(H181,0),Kataloge!$K$2:$K$67)*8)</f>
        <v>0</v>
      </c>
      <c r="Q181" s="39"/>
      <c r="R181" s="24"/>
      <c r="S181" s="1"/>
      <c r="T181" s="32">
        <f t="shared" si="20"/>
        <v>0</v>
      </c>
      <c r="U181" s="1"/>
      <c r="V181" s="40"/>
      <c r="W181" s="25">
        <f t="shared" si="21"/>
        <v>0</v>
      </c>
      <c r="X181" s="1"/>
      <c r="Y181" s="33"/>
      <c r="Z181" s="25">
        <f t="shared" si="22"/>
        <v>0</v>
      </c>
      <c r="AA181" s="65">
        <f t="shared" si="23"/>
        <v>0</v>
      </c>
      <c r="AB181" s="65">
        <f t="shared" si="25"/>
        <v>0</v>
      </c>
      <c r="AC181" s="149" t="str">
        <f t="shared" si="26"/>
        <v/>
      </c>
    </row>
    <row r="182" spans="1:29" ht="18" customHeight="1" x14ac:dyDescent="0.2">
      <c r="A182" s="10" t="str">
        <f t="shared" si="24"/>
        <v/>
      </c>
      <c r="B182" s="121"/>
      <c r="C182" s="122"/>
      <c r="D182" s="122"/>
      <c r="E182" s="11"/>
      <c r="F182" s="11"/>
      <c r="G182" s="11"/>
      <c r="H182" s="17"/>
      <c r="I182" s="159"/>
      <c r="J182" s="4"/>
      <c r="K182" s="34"/>
      <c r="L182" s="35"/>
      <c r="M182" s="38">
        <f t="shared" si="19"/>
        <v>0</v>
      </c>
      <c r="N182" s="46"/>
      <c r="O182" s="1"/>
      <c r="P182" s="26">
        <f>IF(H182=0,0,NETWORKDAYS(H182,EOMONTH(H182,0),Kataloge!$K$2:$K$67)*8)</f>
        <v>0</v>
      </c>
      <c r="Q182" s="39"/>
      <c r="R182" s="24"/>
      <c r="S182" s="1"/>
      <c r="T182" s="32">
        <f t="shared" si="20"/>
        <v>0</v>
      </c>
      <c r="U182" s="1"/>
      <c r="V182" s="40"/>
      <c r="W182" s="25">
        <f t="shared" si="21"/>
        <v>0</v>
      </c>
      <c r="X182" s="1"/>
      <c r="Y182" s="33"/>
      <c r="Z182" s="25">
        <f t="shared" si="22"/>
        <v>0</v>
      </c>
      <c r="AA182" s="65">
        <f t="shared" si="23"/>
        <v>0</v>
      </c>
      <c r="AB182" s="65">
        <f t="shared" si="25"/>
        <v>0</v>
      </c>
      <c r="AC182" s="149" t="str">
        <f t="shared" si="26"/>
        <v/>
      </c>
    </row>
    <row r="183" spans="1:29" ht="18" customHeight="1" x14ac:dyDescent="0.2">
      <c r="A183" s="10" t="str">
        <f t="shared" si="24"/>
        <v/>
      </c>
      <c r="B183" s="121"/>
      <c r="C183" s="122"/>
      <c r="D183" s="122"/>
      <c r="E183" s="11"/>
      <c r="F183" s="11"/>
      <c r="G183" s="11"/>
      <c r="H183" s="17"/>
      <c r="I183" s="159"/>
      <c r="J183" s="4"/>
      <c r="K183" s="34"/>
      <c r="L183" s="35"/>
      <c r="M183" s="38">
        <f t="shared" si="19"/>
        <v>0</v>
      </c>
      <c r="N183" s="46"/>
      <c r="O183" s="1"/>
      <c r="P183" s="26">
        <f>IF(H183=0,0,NETWORKDAYS(H183,EOMONTH(H183,0),Kataloge!$K$2:$K$67)*8)</f>
        <v>0</v>
      </c>
      <c r="Q183" s="39"/>
      <c r="R183" s="24"/>
      <c r="S183" s="1"/>
      <c r="T183" s="32">
        <f t="shared" si="20"/>
        <v>0</v>
      </c>
      <c r="U183" s="1"/>
      <c r="V183" s="40"/>
      <c r="W183" s="25">
        <f t="shared" si="21"/>
        <v>0</v>
      </c>
      <c r="X183" s="1"/>
      <c r="Y183" s="33"/>
      <c r="Z183" s="25">
        <f t="shared" si="22"/>
        <v>0</v>
      </c>
      <c r="AA183" s="65">
        <f t="shared" si="23"/>
        <v>0</v>
      </c>
      <c r="AB183" s="65">
        <f t="shared" si="25"/>
        <v>0</v>
      </c>
      <c r="AC183" s="149" t="str">
        <f t="shared" si="26"/>
        <v/>
      </c>
    </row>
    <row r="184" spans="1:29" ht="18" customHeight="1" x14ac:dyDescent="0.2">
      <c r="A184" s="10" t="str">
        <f t="shared" si="24"/>
        <v/>
      </c>
      <c r="B184" s="121"/>
      <c r="C184" s="122"/>
      <c r="D184" s="122"/>
      <c r="E184" s="11"/>
      <c r="F184" s="11"/>
      <c r="G184" s="11"/>
      <c r="H184" s="17"/>
      <c r="I184" s="159"/>
      <c r="J184" s="4"/>
      <c r="K184" s="34"/>
      <c r="L184" s="35"/>
      <c r="M184" s="38">
        <f t="shared" si="19"/>
        <v>0</v>
      </c>
      <c r="N184" s="46"/>
      <c r="O184" s="1"/>
      <c r="P184" s="26">
        <f>IF(H184=0,0,NETWORKDAYS(H184,EOMONTH(H184,0),Kataloge!$K$2:$K$67)*8)</f>
        <v>0</v>
      </c>
      <c r="Q184" s="39"/>
      <c r="R184" s="24"/>
      <c r="S184" s="1"/>
      <c r="T184" s="32">
        <f t="shared" si="20"/>
        <v>0</v>
      </c>
      <c r="U184" s="1"/>
      <c r="V184" s="40"/>
      <c r="W184" s="25">
        <f t="shared" si="21"/>
        <v>0</v>
      </c>
      <c r="X184" s="1"/>
      <c r="Y184" s="33"/>
      <c r="Z184" s="25">
        <f t="shared" si="22"/>
        <v>0</v>
      </c>
      <c r="AA184" s="65">
        <f t="shared" si="23"/>
        <v>0</v>
      </c>
      <c r="AB184" s="65">
        <f t="shared" si="25"/>
        <v>0</v>
      </c>
      <c r="AC184" s="149" t="str">
        <f t="shared" si="26"/>
        <v/>
      </c>
    </row>
    <row r="185" spans="1:29" ht="18" customHeight="1" x14ac:dyDescent="0.2">
      <c r="A185" s="10" t="str">
        <f t="shared" si="24"/>
        <v/>
      </c>
      <c r="B185" s="121"/>
      <c r="C185" s="122"/>
      <c r="D185" s="122"/>
      <c r="E185" s="11"/>
      <c r="F185" s="11"/>
      <c r="G185" s="11"/>
      <c r="H185" s="17"/>
      <c r="I185" s="159"/>
      <c r="J185" s="4"/>
      <c r="K185" s="34"/>
      <c r="L185" s="35"/>
      <c r="M185" s="38">
        <f t="shared" si="19"/>
        <v>0</v>
      </c>
      <c r="N185" s="46"/>
      <c r="O185" s="1"/>
      <c r="P185" s="26">
        <f>IF(H185=0,0,NETWORKDAYS(H185,EOMONTH(H185,0),Kataloge!$K$2:$K$67)*8)</f>
        <v>0</v>
      </c>
      <c r="Q185" s="39"/>
      <c r="R185" s="24"/>
      <c r="S185" s="1"/>
      <c r="T185" s="32">
        <f t="shared" si="20"/>
        <v>0</v>
      </c>
      <c r="U185" s="1"/>
      <c r="V185" s="40"/>
      <c r="W185" s="25">
        <f t="shared" si="21"/>
        <v>0</v>
      </c>
      <c r="X185" s="1"/>
      <c r="Y185" s="33"/>
      <c r="Z185" s="25">
        <f t="shared" si="22"/>
        <v>0</v>
      </c>
      <c r="AA185" s="65">
        <f t="shared" si="23"/>
        <v>0</v>
      </c>
      <c r="AB185" s="65">
        <f t="shared" si="25"/>
        <v>0</v>
      </c>
      <c r="AC185" s="149" t="str">
        <f t="shared" si="26"/>
        <v/>
      </c>
    </row>
    <row r="186" spans="1:29" ht="18" customHeight="1" x14ac:dyDescent="0.2">
      <c r="A186" s="10" t="str">
        <f t="shared" si="24"/>
        <v/>
      </c>
      <c r="B186" s="121"/>
      <c r="C186" s="122"/>
      <c r="D186" s="122"/>
      <c r="E186" s="11"/>
      <c r="F186" s="11"/>
      <c r="G186" s="11"/>
      <c r="H186" s="17"/>
      <c r="I186" s="159"/>
      <c r="J186" s="4"/>
      <c r="K186" s="34"/>
      <c r="L186" s="35"/>
      <c r="M186" s="38">
        <f t="shared" ref="M186:M249" si="27">SUMPRODUCT(ROUND(K186:L186,2))</f>
        <v>0</v>
      </c>
      <c r="N186" s="46"/>
      <c r="O186" s="1"/>
      <c r="P186" s="26">
        <f>IF(H186=0,0,NETWORKDAYS(H186,EOMONTH(H186,0),Kataloge!$K$2:$K$67)*8)</f>
        <v>0</v>
      </c>
      <c r="Q186" s="39"/>
      <c r="R186" s="24"/>
      <c r="S186" s="1"/>
      <c r="T186" s="32">
        <f t="shared" ref="T186:T249" si="28">IF(OR(M186=0,P186=0),0,IF(Q186=0,ROUNDDOWN(N186*R186/P186,0),ROUNDDOWN(N186*R186/Q186,0)))</f>
        <v>0</v>
      </c>
      <c r="U186" s="1"/>
      <c r="V186" s="40"/>
      <c r="W186" s="25">
        <f t="shared" ref="W186:W249" si="29">ROUND(T186*ROUND(V186,2),2)</f>
        <v>0</v>
      </c>
      <c r="X186" s="1"/>
      <c r="Y186" s="33"/>
      <c r="Z186" s="25">
        <f t="shared" ref="Z186:Z249" si="30">ROUND(T186*Y186,2)</f>
        <v>0</v>
      </c>
      <c r="AA186" s="65">
        <f t="shared" ref="AA186:AA249" si="31">IF(Q186&gt;0,Q186,P186)</f>
        <v>0</v>
      </c>
      <c r="AB186" s="65">
        <f t="shared" si="25"/>
        <v>0</v>
      </c>
      <c r="AC186" s="149" t="str">
        <f t="shared" si="26"/>
        <v/>
      </c>
    </row>
    <row r="187" spans="1:29" ht="18" customHeight="1" x14ac:dyDescent="0.2">
      <c r="A187" s="10" t="str">
        <f t="shared" si="24"/>
        <v/>
      </c>
      <c r="B187" s="121"/>
      <c r="C187" s="122"/>
      <c r="D187" s="122"/>
      <c r="E187" s="11"/>
      <c r="F187" s="11"/>
      <c r="G187" s="11"/>
      <c r="H187" s="17"/>
      <c r="I187" s="159"/>
      <c r="J187" s="4"/>
      <c r="K187" s="34"/>
      <c r="L187" s="35"/>
      <c r="M187" s="38">
        <f t="shared" si="27"/>
        <v>0</v>
      </c>
      <c r="N187" s="46"/>
      <c r="O187" s="1"/>
      <c r="P187" s="26">
        <f>IF(H187=0,0,NETWORKDAYS(H187,EOMONTH(H187,0),Kataloge!$K$2:$K$67)*8)</f>
        <v>0</v>
      </c>
      <c r="Q187" s="39"/>
      <c r="R187" s="24"/>
      <c r="S187" s="1"/>
      <c r="T187" s="32">
        <f t="shared" si="28"/>
        <v>0</v>
      </c>
      <c r="U187" s="1"/>
      <c r="V187" s="40"/>
      <c r="W187" s="25">
        <f t="shared" si="29"/>
        <v>0</v>
      </c>
      <c r="X187" s="1"/>
      <c r="Y187" s="33"/>
      <c r="Z187" s="25">
        <f t="shared" si="30"/>
        <v>0</v>
      </c>
      <c r="AA187" s="65">
        <f t="shared" si="31"/>
        <v>0</v>
      </c>
      <c r="AB187" s="65">
        <f t="shared" si="25"/>
        <v>0</v>
      </c>
      <c r="AC187" s="149" t="str">
        <f t="shared" si="26"/>
        <v/>
      </c>
    </row>
    <row r="188" spans="1:29" ht="18" customHeight="1" x14ac:dyDescent="0.2">
      <c r="A188" s="10" t="str">
        <f t="shared" si="24"/>
        <v/>
      </c>
      <c r="B188" s="121"/>
      <c r="C188" s="122"/>
      <c r="D188" s="122"/>
      <c r="E188" s="11"/>
      <c r="F188" s="11"/>
      <c r="G188" s="11"/>
      <c r="H188" s="17"/>
      <c r="I188" s="159"/>
      <c r="J188" s="4"/>
      <c r="K188" s="34"/>
      <c r="L188" s="35"/>
      <c r="M188" s="38">
        <f t="shared" si="27"/>
        <v>0</v>
      </c>
      <c r="N188" s="46"/>
      <c r="O188" s="1"/>
      <c r="P188" s="26">
        <f>IF(H188=0,0,NETWORKDAYS(H188,EOMONTH(H188,0),Kataloge!$K$2:$K$67)*8)</f>
        <v>0</v>
      </c>
      <c r="Q188" s="39"/>
      <c r="R188" s="24"/>
      <c r="S188" s="1"/>
      <c r="T188" s="32">
        <f t="shared" si="28"/>
        <v>0</v>
      </c>
      <c r="U188" s="1"/>
      <c r="V188" s="40"/>
      <c r="W188" s="25">
        <f t="shared" si="29"/>
        <v>0</v>
      </c>
      <c r="X188" s="1"/>
      <c r="Y188" s="33"/>
      <c r="Z188" s="25">
        <f t="shared" si="30"/>
        <v>0</v>
      </c>
      <c r="AA188" s="65">
        <f t="shared" si="31"/>
        <v>0</v>
      </c>
      <c r="AB188" s="65">
        <f t="shared" si="25"/>
        <v>0</v>
      </c>
      <c r="AC188" s="149" t="str">
        <f t="shared" si="26"/>
        <v/>
      </c>
    </row>
    <row r="189" spans="1:29" ht="18" customHeight="1" x14ac:dyDescent="0.2">
      <c r="A189" s="10" t="str">
        <f t="shared" si="24"/>
        <v/>
      </c>
      <c r="B189" s="121"/>
      <c r="C189" s="122"/>
      <c r="D189" s="122"/>
      <c r="E189" s="11"/>
      <c r="F189" s="11"/>
      <c r="G189" s="11"/>
      <c r="H189" s="17"/>
      <c r="I189" s="159"/>
      <c r="J189" s="4"/>
      <c r="K189" s="34"/>
      <c r="L189" s="35"/>
      <c r="M189" s="38">
        <f t="shared" si="27"/>
        <v>0</v>
      </c>
      <c r="N189" s="46"/>
      <c r="O189" s="1"/>
      <c r="P189" s="26">
        <f>IF(H189=0,0,NETWORKDAYS(H189,EOMONTH(H189,0),Kataloge!$K$2:$K$67)*8)</f>
        <v>0</v>
      </c>
      <c r="Q189" s="39"/>
      <c r="R189" s="24"/>
      <c r="S189" s="1"/>
      <c r="T189" s="32">
        <f t="shared" si="28"/>
        <v>0</v>
      </c>
      <c r="U189" s="1"/>
      <c r="V189" s="40"/>
      <c r="W189" s="25">
        <f t="shared" si="29"/>
        <v>0</v>
      </c>
      <c r="X189" s="1"/>
      <c r="Y189" s="33"/>
      <c r="Z189" s="25">
        <f t="shared" si="30"/>
        <v>0</v>
      </c>
      <c r="AA189" s="65">
        <f t="shared" si="31"/>
        <v>0</v>
      </c>
      <c r="AB189" s="65">
        <f t="shared" si="25"/>
        <v>0</v>
      </c>
      <c r="AC189" s="149" t="str">
        <f t="shared" si="26"/>
        <v/>
      </c>
    </row>
    <row r="190" spans="1:29" ht="18" customHeight="1" x14ac:dyDescent="0.2">
      <c r="A190" s="10" t="str">
        <f t="shared" si="24"/>
        <v/>
      </c>
      <c r="B190" s="121"/>
      <c r="C190" s="122"/>
      <c r="D190" s="122"/>
      <c r="E190" s="11"/>
      <c r="F190" s="11"/>
      <c r="G190" s="11"/>
      <c r="H190" s="17"/>
      <c r="I190" s="159"/>
      <c r="J190" s="4"/>
      <c r="K190" s="34"/>
      <c r="L190" s="35"/>
      <c r="M190" s="38">
        <f t="shared" si="27"/>
        <v>0</v>
      </c>
      <c r="N190" s="46"/>
      <c r="O190" s="1"/>
      <c r="P190" s="26">
        <f>IF(H190=0,0,NETWORKDAYS(H190,EOMONTH(H190,0),Kataloge!$K$2:$K$67)*8)</f>
        <v>0</v>
      </c>
      <c r="Q190" s="39"/>
      <c r="R190" s="24"/>
      <c r="S190" s="1"/>
      <c r="T190" s="32">
        <f t="shared" si="28"/>
        <v>0</v>
      </c>
      <c r="U190" s="1"/>
      <c r="V190" s="40"/>
      <c r="W190" s="25">
        <f t="shared" si="29"/>
        <v>0</v>
      </c>
      <c r="X190" s="1"/>
      <c r="Y190" s="33"/>
      <c r="Z190" s="25">
        <f t="shared" si="30"/>
        <v>0</v>
      </c>
      <c r="AA190" s="65">
        <f t="shared" si="31"/>
        <v>0</v>
      </c>
      <c r="AB190" s="65">
        <f t="shared" si="25"/>
        <v>0</v>
      </c>
      <c r="AC190" s="149" t="str">
        <f t="shared" si="26"/>
        <v/>
      </c>
    </row>
    <row r="191" spans="1:29" ht="18" customHeight="1" x14ac:dyDescent="0.2">
      <c r="A191" s="10" t="str">
        <f t="shared" si="24"/>
        <v/>
      </c>
      <c r="B191" s="121"/>
      <c r="C191" s="122"/>
      <c r="D191" s="122"/>
      <c r="E191" s="11"/>
      <c r="F191" s="11"/>
      <c r="G191" s="11"/>
      <c r="H191" s="17"/>
      <c r="I191" s="159"/>
      <c r="J191" s="4"/>
      <c r="K191" s="34"/>
      <c r="L191" s="35"/>
      <c r="M191" s="38">
        <f t="shared" si="27"/>
        <v>0</v>
      </c>
      <c r="N191" s="46"/>
      <c r="O191" s="1"/>
      <c r="P191" s="26">
        <f>IF(H191=0,0,NETWORKDAYS(H191,EOMONTH(H191,0),Kataloge!$K$2:$K$67)*8)</f>
        <v>0</v>
      </c>
      <c r="Q191" s="39"/>
      <c r="R191" s="24"/>
      <c r="S191" s="1"/>
      <c r="T191" s="32">
        <f t="shared" si="28"/>
        <v>0</v>
      </c>
      <c r="U191" s="1"/>
      <c r="V191" s="40"/>
      <c r="W191" s="25">
        <f t="shared" si="29"/>
        <v>0</v>
      </c>
      <c r="X191" s="1"/>
      <c r="Y191" s="33"/>
      <c r="Z191" s="25">
        <f t="shared" si="30"/>
        <v>0</v>
      </c>
      <c r="AA191" s="65">
        <f t="shared" si="31"/>
        <v>0</v>
      </c>
      <c r="AB191" s="65">
        <f t="shared" si="25"/>
        <v>0</v>
      </c>
      <c r="AC191" s="149" t="str">
        <f t="shared" si="26"/>
        <v/>
      </c>
    </row>
    <row r="192" spans="1:29" ht="18" customHeight="1" x14ac:dyDescent="0.2">
      <c r="A192" s="10" t="str">
        <f t="shared" si="24"/>
        <v/>
      </c>
      <c r="B192" s="121"/>
      <c r="C192" s="122"/>
      <c r="D192" s="122"/>
      <c r="E192" s="11"/>
      <c r="F192" s="11"/>
      <c r="G192" s="11"/>
      <c r="H192" s="17"/>
      <c r="I192" s="159"/>
      <c r="J192" s="4"/>
      <c r="K192" s="34"/>
      <c r="L192" s="35"/>
      <c r="M192" s="38">
        <f t="shared" si="27"/>
        <v>0</v>
      </c>
      <c r="N192" s="46"/>
      <c r="O192" s="1"/>
      <c r="P192" s="26">
        <f>IF(H192=0,0,NETWORKDAYS(H192,EOMONTH(H192,0),Kataloge!$K$2:$K$67)*8)</f>
        <v>0</v>
      </c>
      <c r="Q192" s="39"/>
      <c r="R192" s="24"/>
      <c r="S192" s="1"/>
      <c r="T192" s="32">
        <f t="shared" si="28"/>
        <v>0</v>
      </c>
      <c r="U192" s="1"/>
      <c r="V192" s="40"/>
      <c r="W192" s="25">
        <f t="shared" si="29"/>
        <v>0</v>
      </c>
      <c r="X192" s="1"/>
      <c r="Y192" s="33"/>
      <c r="Z192" s="25">
        <f t="shared" si="30"/>
        <v>0</v>
      </c>
      <c r="AA192" s="65">
        <f t="shared" si="31"/>
        <v>0</v>
      </c>
      <c r="AB192" s="65">
        <f t="shared" si="25"/>
        <v>0</v>
      </c>
      <c r="AC192" s="149" t="str">
        <f t="shared" si="26"/>
        <v/>
      </c>
    </row>
    <row r="193" spans="1:29" ht="18" customHeight="1" x14ac:dyDescent="0.2">
      <c r="A193" s="10" t="str">
        <f t="shared" si="24"/>
        <v/>
      </c>
      <c r="B193" s="121"/>
      <c r="C193" s="122"/>
      <c r="D193" s="122"/>
      <c r="E193" s="11"/>
      <c r="F193" s="11"/>
      <c r="G193" s="11"/>
      <c r="H193" s="17"/>
      <c r="I193" s="159"/>
      <c r="J193" s="4"/>
      <c r="K193" s="34"/>
      <c r="L193" s="35"/>
      <c r="M193" s="38">
        <f t="shared" si="27"/>
        <v>0</v>
      </c>
      <c r="N193" s="46"/>
      <c r="O193" s="1"/>
      <c r="P193" s="26">
        <f>IF(H193=0,0,NETWORKDAYS(H193,EOMONTH(H193,0),Kataloge!$K$2:$K$67)*8)</f>
        <v>0</v>
      </c>
      <c r="Q193" s="39"/>
      <c r="R193" s="24"/>
      <c r="S193" s="1"/>
      <c r="T193" s="32">
        <f t="shared" si="28"/>
        <v>0</v>
      </c>
      <c r="U193" s="1"/>
      <c r="V193" s="40"/>
      <c r="W193" s="25">
        <f t="shared" si="29"/>
        <v>0</v>
      </c>
      <c r="X193" s="1"/>
      <c r="Y193" s="33"/>
      <c r="Z193" s="25">
        <f t="shared" si="30"/>
        <v>0</v>
      </c>
      <c r="AA193" s="65">
        <f t="shared" si="31"/>
        <v>0</v>
      </c>
      <c r="AB193" s="65">
        <f t="shared" si="25"/>
        <v>0</v>
      </c>
      <c r="AC193" s="149" t="str">
        <f t="shared" si="26"/>
        <v/>
      </c>
    </row>
    <row r="194" spans="1:29" ht="18" customHeight="1" x14ac:dyDescent="0.2">
      <c r="A194" s="10" t="str">
        <f t="shared" si="24"/>
        <v/>
      </c>
      <c r="B194" s="121"/>
      <c r="C194" s="122"/>
      <c r="D194" s="122"/>
      <c r="E194" s="11"/>
      <c r="F194" s="11"/>
      <c r="G194" s="11"/>
      <c r="H194" s="17"/>
      <c r="I194" s="159"/>
      <c r="J194" s="4"/>
      <c r="K194" s="34"/>
      <c r="L194" s="35"/>
      <c r="M194" s="38">
        <f t="shared" si="27"/>
        <v>0</v>
      </c>
      <c r="N194" s="46"/>
      <c r="O194" s="1"/>
      <c r="P194" s="26">
        <f>IF(H194=0,0,NETWORKDAYS(H194,EOMONTH(H194,0),Kataloge!$K$2:$K$67)*8)</f>
        <v>0</v>
      </c>
      <c r="Q194" s="39"/>
      <c r="R194" s="24"/>
      <c r="S194" s="1"/>
      <c r="T194" s="32">
        <f t="shared" si="28"/>
        <v>0</v>
      </c>
      <c r="U194" s="1"/>
      <c r="V194" s="40"/>
      <c r="W194" s="25">
        <f t="shared" si="29"/>
        <v>0</v>
      </c>
      <c r="X194" s="1"/>
      <c r="Y194" s="33"/>
      <c r="Z194" s="25">
        <f t="shared" si="30"/>
        <v>0</v>
      </c>
      <c r="AA194" s="65">
        <f t="shared" si="31"/>
        <v>0</v>
      </c>
      <c r="AB194" s="65">
        <f t="shared" si="25"/>
        <v>0</v>
      </c>
      <c r="AC194" s="149" t="str">
        <f t="shared" si="26"/>
        <v/>
      </c>
    </row>
    <row r="195" spans="1:29" ht="18" customHeight="1" x14ac:dyDescent="0.2">
      <c r="A195" s="10" t="str">
        <f t="shared" si="24"/>
        <v/>
      </c>
      <c r="B195" s="121"/>
      <c r="C195" s="122"/>
      <c r="D195" s="122"/>
      <c r="E195" s="11"/>
      <c r="F195" s="11"/>
      <c r="G195" s="11"/>
      <c r="H195" s="17"/>
      <c r="I195" s="159"/>
      <c r="J195" s="4"/>
      <c r="K195" s="34"/>
      <c r="L195" s="35"/>
      <c r="M195" s="38">
        <f t="shared" si="27"/>
        <v>0</v>
      </c>
      <c r="N195" s="46"/>
      <c r="O195" s="1"/>
      <c r="P195" s="26">
        <f>IF(H195=0,0,NETWORKDAYS(H195,EOMONTH(H195,0),Kataloge!$K$2:$K$67)*8)</f>
        <v>0</v>
      </c>
      <c r="Q195" s="39"/>
      <c r="R195" s="24"/>
      <c r="S195" s="1"/>
      <c r="T195" s="32">
        <f t="shared" si="28"/>
        <v>0</v>
      </c>
      <c r="U195" s="1"/>
      <c r="V195" s="40"/>
      <c r="W195" s="25">
        <f t="shared" si="29"/>
        <v>0</v>
      </c>
      <c r="X195" s="1"/>
      <c r="Y195" s="33"/>
      <c r="Z195" s="25">
        <f t="shared" si="30"/>
        <v>0</v>
      </c>
      <c r="AA195" s="65">
        <f t="shared" si="31"/>
        <v>0</v>
      </c>
      <c r="AB195" s="65">
        <f t="shared" si="25"/>
        <v>0</v>
      </c>
      <c r="AC195" s="149" t="str">
        <f t="shared" si="26"/>
        <v/>
      </c>
    </row>
    <row r="196" spans="1:29" ht="18" customHeight="1" x14ac:dyDescent="0.2">
      <c r="A196" s="10" t="str">
        <f t="shared" si="24"/>
        <v/>
      </c>
      <c r="B196" s="121"/>
      <c r="C196" s="122"/>
      <c r="D196" s="122"/>
      <c r="E196" s="11"/>
      <c r="F196" s="11"/>
      <c r="G196" s="11"/>
      <c r="H196" s="17"/>
      <c r="I196" s="159"/>
      <c r="J196" s="4"/>
      <c r="K196" s="34"/>
      <c r="L196" s="35"/>
      <c r="M196" s="38">
        <f t="shared" si="27"/>
        <v>0</v>
      </c>
      <c r="N196" s="46"/>
      <c r="O196" s="1"/>
      <c r="P196" s="26">
        <f>IF(H196=0,0,NETWORKDAYS(H196,EOMONTH(H196,0),Kataloge!$K$2:$K$67)*8)</f>
        <v>0</v>
      </c>
      <c r="Q196" s="39"/>
      <c r="R196" s="24"/>
      <c r="S196" s="1"/>
      <c r="T196" s="32">
        <f t="shared" si="28"/>
        <v>0</v>
      </c>
      <c r="U196" s="1"/>
      <c r="V196" s="40"/>
      <c r="W196" s="25">
        <f t="shared" si="29"/>
        <v>0</v>
      </c>
      <c r="X196" s="1"/>
      <c r="Y196" s="33"/>
      <c r="Z196" s="25">
        <f t="shared" si="30"/>
        <v>0</v>
      </c>
      <c r="AA196" s="65">
        <f t="shared" si="31"/>
        <v>0</v>
      </c>
      <c r="AB196" s="65">
        <f t="shared" si="25"/>
        <v>0</v>
      </c>
      <c r="AC196" s="149" t="str">
        <f t="shared" si="26"/>
        <v/>
      </c>
    </row>
    <row r="197" spans="1:29" ht="18" customHeight="1" x14ac:dyDescent="0.2">
      <c r="A197" s="10" t="str">
        <f t="shared" si="24"/>
        <v/>
      </c>
      <c r="B197" s="121"/>
      <c r="C197" s="122"/>
      <c r="D197" s="122"/>
      <c r="E197" s="11"/>
      <c r="F197" s="11"/>
      <c r="G197" s="11"/>
      <c r="H197" s="17"/>
      <c r="I197" s="159"/>
      <c r="J197" s="4"/>
      <c r="K197" s="34"/>
      <c r="L197" s="35"/>
      <c r="M197" s="38">
        <f t="shared" si="27"/>
        <v>0</v>
      </c>
      <c r="N197" s="46"/>
      <c r="O197" s="1"/>
      <c r="P197" s="26">
        <f>IF(H197=0,0,NETWORKDAYS(H197,EOMONTH(H197,0),Kataloge!$K$2:$K$67)*8)</f>
        <v>0</v>
      </c>
      <c r="Q197" s="39"/>
      <c r="R197" s="24"/>
      <c r="S197" s="1"/>
      <c r="T197" s="32">
        <f t="shared" si="28"/>
        <v>0</v>
      </c>
      <c r="U197" s="1"/>
      <c r="V197" s="40"/>
      <c r="W197" s="25">
        <f t="shared" si="29"/>
        <v>0</v>
      </c>
      <c r="X197" s="1"/>
      <c r="Y197" s="33"/>
      <c r="Z197" s="25">
        <f t="shared" si="30"/>
        <v>0</v>
      </c>
      <c r="AA197" s="65">
        <f t="shared" si="31"/>
        <v>0</v>
      </c>
      <c r="AB197" s="65">
        <f t="shared" si="25"/>
        <v>0</v>
      </c>
      <c r="AC197" s="149" t="str">
        <f t="shared" si="26"/>
        <v/>
      </c>
    </row>
    <row r="198" spans="1:29" ht="18" customHeight="1" x14ac:dyDescent="0.2">
      <c r="A198" s="10" t="str">
        <f t="shared" si="24"/>
        <v/>
      </c>
      <c r="B198" s="121"/>
      <c r="C198" s="122"/>
      <c r="D198" s="122"/>
      <c r="E198" s="11"/>
      <c r="F198" s="11"/>
      <c r="G198" s="11"/>
      <c r="H198" s="17"/>
      <c r="I198" s="159"/>
      <c r="J198" s="4"/>
      <c r="K198" s="34"/>
      <c r="L198" s="35"/>
      <c r="M198" s="38">
        <f t="shared" si="27"/>
        <v>0</v>
      </c>
      <c r="N198" s="46"/>
      <c r="O198" s="1"/>
      <c r="P198" s="26">
        <f>IF(H198=0,0,NETWORKDAYS(H198,EOMONTH(H198,0),Kataloge!$K$2:$K$67)*8)</f>
        <v>0</v>
      </c>
      <c r="Q198" s="39"/>
      <c r="R198" s="24"/>
      <c r="S198" s="1"/>
      <c r="T198" s="32">
        <f t="shared" si="28"/>
        <v>0</v>
      </c>
      <c r="U198" s="1"/>
      <c r="V198" s="40"/>
      <c r="W198" s="25">
        <f t="shared" si="29"/>
        <v>0</v>
      </c>
      <c r="X198" s="1"/>
      <c r="Y198" s="33"/>
      <c r="Z198" s="25">
        <f t="shared" si="30"/>
        <v>0</v>
      </c>
      <c r="AA198" s="65">
        <f t="shared" si="31"/>
        <v>0</v>
      </c>
      <c r="AB198" s="65">
        <f t="shared" si="25"/>
        <v>0</v>
      </c>
      <c r="AC198" s="149" t="str">
        <f t="shared" si="26"/>
        <v/>
      </c>
    </row>
    <row r="199" spans="1:29" ht="18" customHeight="1" x14ac:dyDescent="0.2">
      <c r="A199" s="10" t="str">
        <f t="shared" si="24"/>
        <v/>
      </c>
      <c r="B199" s="121"/>
      <c r="C199" s="122"/>
      <c r="D199" s="122"/>
      <c r="E199" s="11"/>
      <c r="F199" s="11"/>
      <c r="G199" s="11"/>
      <c r="H199" s="17"/>
      <c r="I199" s="159"/>
      <c r="J199" s="4"/>
      <c r="K199" s="34"/>
      <c r="L199" s="35"/>
      <c r="M199" s="38">
        <f t="shared" si="27"/>
        <v>0</v>
      </c>
      <c r="N199" s="46"/>
      <c r="O199" s="1"/>
      <c r="P199" s="26">
        <f>IF(H199=0,0,NETWORKDAYS(H199,EOMONTH(H199,0),Kataloge!$K$2:$K$67)*8)</f>
        <v>0</v>
      </c>
      <c r="Q199" s="39"/>
      <c r="R199" s="24"/>
      <c r="S199" s="1"/>
      <c r="T199" s="32">
        <f t="shared" si="28"/>
        <v>0</v>
      </c>
      <c r="U199" s="1"/>
      <c r="V199" s="40"/>
      <c r="W199" s="25">
        <f t="shared" si="29"/>
        <v>0</v>
      </c>
      <c r="X199" s="1"/>
      <c r="Y199" s="33"/>
      <c r="Z199" s="25">
        <f t="shared" si="30"/>
        <v>0</v>
      </c>
      <c r="AA199" s="65">
        <f t="shared" si="31"/>
        <v>0</v>
      </c>
      <c r="AB199" s="65">
        <f t="shared" si="25"/>
        <v>0</v>
      </c>
      <c r="AC199" s="149" t="str">
        <f t="shared" si="26"/>
        <v/>
      </c>
    </row>
    <row r="200" spans="1:29" ht="18" customHeight="1" x14ac:dyDescent="0.2">
      <c r="A200" s="10" t="str">
        <f t="shared" si="24"/>
        <v/>
      </c>
      <c r="B200" s="121"/>
      <c r="C200" s="122"/>
      <c r="D200" s="122"/>
      <c r="E200" s="11"/>
      <c r="F200" s="11"/>
      <c r="G200" s="11"/>
      <c r="H200" s="17"/>
      <c r="I200" s="159"/>
      <c r="J200" s="4"/>
      <c r="K200" s="34"/>
      <c r="L200" s="35"/>
      <c r="M200" s="38">
        <f t="shared" si="27"/>
        <v>0</v>
      </c>
      <c r="N200" s="46"/>
      <c r="O200" s="1"/>
      <c r="P200" s="26">
        <f>IF(H200=0,0,NETWORKDAYS(H200,EOMONTH(H200,0),Kataloge!$K$2:$K$67)*8)</f>
        <v>0</v>
      </c>
      <c r="Q200" s="39"/>
      <c r="R200" s="24"/>
      <c r="S200" s="1"/>
      <c r="T200" s="32">
        <f t="shared" si="28"/>
        <v>0</v>
      </c>
      <c r="U200" s="1"/>
      <c r="V200" s="40"/>
      <c r="W200" s="25">
        <f t="shared" si="29"/>
        <v>0</v>
      </c>
      <c r="X200" s="1"/>
      <c r="Y200" s="33"/>
      <c r="Z200" s="25">
        <f t="shared" si="30"/>
        <v>0</v>
      </c>
      <c r="AA200" s="65">
        <f t="shared" si="31"/>
        <v>0</v>
      </c>
      <c r="AB200" s="65">
        <f t="shared" si="25"/>
        <v>0</v>
      </c>
      <c r="AC200" s="149" t="str">
        <f t="shared" si="26"/>
        <v/>
      </c>
    </row>
    <row r="201" spans="1:29" ht="18" customHeight="1" x14ac:dyDescent="0.2">
      <c r="A201" s="10" t="str">
        <f t="shared" si="24"/>
        <v/>
      </c>
      <c r="B201" s="121"/>
      <c r="C201" s="122"/>
      <c r="D201" s="122"/>
      <c r="E201" s="11"/>
      <c r="F201" s="11"/>
      <c r="G201" s="11"/>
      <c r="H201" s="17"/>
      <c r="I201" s="159"/>
      <c r="J201" s="4"/>
      <c r="K201" s="34"/>
      <c r="L201" s="35"/>
      <c r="M201" s="38">
        <f t="shared" si="27"/>
        <v>0</v>
      </c>
      <c r="N201" s="46"/>
      <c r="O201" s="1"/>
      <c r="P201" s="26">
        <f>IF(H201=0,0,NETWORKDAYS(H201,EOMONTH(H201,0),Kataloge!$K$2:$K$67)*8)</f>
        <v>0</v>
      </c>
      <c r="Q201" s="39"/>
      <c r="R201" s="24"/>
      <c r="S201" s="1"/>
      <c r="T201" s="32">
        <f t="shared" si="28"/>
        <v>0</v>
      </c>
      <c r="U201" s="1"/>
      <c r="V201" s="40"/>
      <c r="W201" s="25">
        <f t="shared" si="29"/>
        <v>0</v>
      </c>
      <c r="X201" s="1"/>
      <c r="Y201" s="33"/>
      <c r="Z201" s="25">
        <f t="shared" si="30"/>
        <v>0</v>
      </c>
      <c r="AA201" s="65">
        <f t="shared" si="31"/>
        <v>0</v>
      </c>
      <c r="AB201" s="65">
        <f t="shared" si="25"/>
        <v>0</v>
      </c>
      <c r="AC201" s="149" t="str">
        <f t="shared" si="26"/>
        <v/>
      </c>
    </row>
    <row r="202" spans="1:29" ht="18" customHeight="1" x14ac:dyDescent="0.2">
      <c r="A202" s="10" t="str">
        <f t="shared" si="24"/>
        <v/>
      </c>
      <c r="B202" s="121"/>
      <c r="C202" s="122"/>
      <c r="D202" s="122"/>
      <c r="E202" s="11"/>
      <c r="F202" s="11"/>
      <c r="G202" s="11"/>
      <c r="H202" s="17"/>
      <c r="I202" s="159"/>
      <c r="J202" s="4"/>
      <c r="K202" s="34"/>
      <c r="L202" s="35"/>
      <c r="M202" s="38">
        <f t="shared" si="27"/>
        <v>0</v>
      </c>
      <c r="N202" s="46"/>
      <c r="O202" s="1"/>
      <c r="P202" s="26">
        <f>IF(H202=0,0,NETWORKDAYS(H202,EOMONTH(H202,0),Kataloge!$K$2:$K$67)*8)</f>
        <v>0</v>
      </c>
      <c r="Q202" s="39"/>
      <c r="R202" s="24"/>
      <c r="S202" s="1"/>
      <c r="T202" s="32">
        <f t="shared" si="28"/>
        <v>0</v>
      </c>
      <c r="U202" s="1"/>
      <c r="V202" s="40"/>
      <c r="W202" s="25">
        <f t="shared" si="29"/>
        <v>0</v>
      </c>
      <c r="X202" s="1"/>
      <c r="Y202" s="33"/>
      <c r="Z202" s="25">
        <f t="shared" si="30"/>
        <v>0</v>
      </c>
      <c r="AA202" s="65">
        <f t="shared" si="31"/>
        <v>0</v>
      </c>
      <c r="AB202" s="65">
        <f t="shared" si="25"/>
        <v>0</v>
      </c>
      <c r="AC202" s="149" t="str">
        <f t="shared" si="26"/>
        <v/>
      </c>
    </row>
    <row r="203" spans="1:29" ht="18" customHeight="1" x14ac:dyDescent="0.2">
      <c r="A203" s="10" t="str">
        <f t="shared" si="24"/>
        <v/>
      </c>
      <c r="B203" s="121"/>
      <c r="C203" s="122"/>
      <c r="D203" s="122"/>
      <c r="E203" s="11"/>
      <c r="F203" s="11"/>
      <c r="G203" s="11"/>
      <c r="H203" s="17"/>
      <c r="I203" s="159"/>
      <c r="J203" s="4"/>
      <c r="K203" s="34"/>
      <c r="L203" s="35"/>
      <c r="M203" s="38">
        <f t="shared" si="27"/>
        <v>0</v>
      </c>
      <c r="N203" s="46"/>
      <c r="O203" s="1"/>
      <c r="P203" s="26">
        <f>IF(H203=0,0,NETWORKDAYS(H203,EOMONTH(H203,0),Kataloge!$K$2:$K$67)*8)</f>
        <v>0</v>
      </c>
      <c r="Q203" s="39"/>
      <c r="R203" s="24"/>
      <c r="S203" s="1"/>
      <c r="T203" s="32">
        <f t="shared" si="28"/>
        <v>0</v>
      </c>
      <c r="U203" s="1"/>
      <c r="V203" s="40"/>
      <c r="W203" s="25">
        <f t="shared" si="29"/>
        <v>0</v>
      </c>
      <c r="X203" s="1"/>
      <c r="Y203" s="33"/>
      <c r="Z203" s="25">
        <f t="shared" si="30"/>
        <v>0</v>
      </c>
      <c r="AA203" s="65">
        <f t="shared" si="31"/>
        <v>0</v>
      </c>
      <c r="AB203" s="65">
        <f t="shared" si="25"/>
        <v>0</v>
      </c>
      <c r="AC203" s="149" t="str">
        <f t="shared" si="26"/>
        <v/>
      </c>
    </row>
    <row r="204" spans="1:29" ht="18" customHeight="1" x14ac:dyDescent="0.2">
      <c r="A204" s="10" t="str">
        <f t="shared" si="24"/>
        <v/>
      </c>
      <c r="B204" s="121"/>
      <c r="C204" s="122"/>
      <c r="D204" s="122"/>
      <c r="E204" s="11"/>
      <c r="F204" s="11"/>
      <c r="G204" s="11"/>
      <c r="H204" s="17"/>
      <c r="I204" s="159"/>
      <c r="J204" s="4"/>
      <c r="K204" s="34"/>
      <c r="L204" s="35"/>
      <c r="M204" s="38">
        <f t="shared" si="27"/>
        <v>0</v>
      </c>
      <c r="N204" s="46"/>
      <c r="O204" s="1"/>
      <c r="P204" s="26">
        <f>IF(H204=0,0,NETWORKDAYS(H204,EOMONTH(H204,0),Kataloge!$K$2:$K$67)*8)</f>
        <v>0</v>
      </c>
      <c r="Q204" s="39"/>
      <c r="R204" s="24"/>
      <c r="S204" s="1"/>
      <c r="T204" s="32">
        <f t="shared" si="28"/>
        <v>0</v>
      </c>
      <c r="U204" s="1"/>
      <c r="V204" s="40"/>
      <c r="W204" s="25">
        <f t="shared" si="29"/>
        <v>0</v>
      </c>
      <c r="X204" s="1"/>
      <c r="Y204" s="33"/>
      <c r="Z204" s="25">
        <f t="shared" si="30"/>
        <v>0</v>
      </c>
      <c r="AA204" s="65">
        <f t="shared" si="31"/>
        <v>0</v>
      </c>
      <c r="AB204" s="65">
        <f t="shared" si="25"/>
        <v>0</v>
      </c>
      <c r="AC204" s="149" t="str">
        <f t="shared" si="26"/>
        <v/>
      </c>
    </row>
    <row r="205" spans="1:29" ht="18" customHeight="1" x14ac:dyDescent="0.2">
      <c r="A205" s="10" t="str">
        <f t="shared" si="24"/>
        <v/>
      </c>
      <c r="B205" s="121"/>
      <c r="C205" s="122"/>
      <c r="D205" s="122"/>
      <c r="E205" s="11"/>
      <c r="F205" s="11"/>
      <c r="G205" s="11"/>
      <c r="H205" s="17"/>
      <c r="I205" s="159"/>
      <c r="J205" s="4"/>
      <c r="K205" s="34"/>
      <c r="L205" s="35"/>
      <c r="M205" s="38">
        <f t="shared" si="27"/>
        <v>0</v>
      </c>
      <c r="N205" s="46"/>
      <c r="O205" s="1"/>
      <c r="P205" s="26">
        <f>IF(H205=0,0,NETWORKDAYS(H205,EOMONTH(H205,0),Kataloge!$K$2:$K$67)*8)</f>
        <v>0</v>
      </c>
      <c r="Q205" s="39"/>
      <c r="R205" s="24"/>
      <c r="S205" s="1"/>
      <c r="T205" s="32">
        <f t="shared" si="28"/>
        <v>0</v>
      </c>
      <c r="U205" s="1"/>
      <c r="V205" s="40"/>
      <c r="W205" s="25">
        <f t="shared" si="29"/>
        <v>0</v>
      </c>
      <c r="X205" s="1"/>
      <c r="Y205" s="33"/>
      <c r="Z205" s="25">
        <f t="shared" si="30"/>
        <v>0</v>
      </c>
      <c r="AA205" s="65">
        <f t="shared" si="31"/>
        <v>0</v>
      </c>
      <c r="AB205" s="65">
        <f t="shared" si="25"/>
        <v>0</v>
      </c>
      <c r="AC205" s="149" t="str">
        <f t="shared" si="26"/>
        <v/>
      </c>
    </row>
    <row r="206" spans="1:29" ht="18" customHeight="1" x14ac:dyDescent="0.2">
      <c r="A206" s="10" t="str">
        <f t="shared" si="24"/>
        <v/>
      </c>
      <c r="B206" s="121"/>
      <c r="C206" s="122"/>
      <c r="D206" s="122"/>
      <c r="E206" s="11"/>
      <c r="F206" s="11"/>
      <c r="G206" s="11"/>
      <c r="H206" s="17"/>
      <c r="I206" s="159"/>
      <c r="J206" s="4"/>
      <c r="K206" s="34"/>
      <c r="L206" s="35"/>
      <c r="M206" s="38">
        <f t="shared" si="27"/>
        <v>0</v>
      </c>
      <c r="N206" s="46"/>
      <c r="O206" s="1"/>
      <c r="P206" s="26">
        <f>IF(H206=0,0,NETWORKDAYS(H206,EOMONTH(H206,0),Kataloge!$K$2:$K$67)*8)</f>
        <v>0</v>
      </c>
      <c r="Q206" s="39"/>
      <c r="R206" s="24"/>
      <c r="S206" s="1"/>
      <c r="T206" s="32">
        <f t="shared" si="28"/>
        <v>0</v>
      </c>
      <c r="U206" s="1"/>
      <c r="V206" s="40"/>
      <c r="W206" s="25">
        <f t="shared" si="29"/>
        <v>0</v>
      </c>
      <c r="X206" s="1"/>
      <c r="Y206" s="33"/>
      <c r="Z206" s="25">
        <f t="shared" si="30"/>
        <v>0</v>
      </c>
      <c r="AA206" s="65">
        <f t="shared" si="31"/>
        <v>0</v>
      </c>
      <c r="AB206" s="65">
        <f t="shared" si="25"/>
        <v>0</v>
      </c>
      <c r="AC206" s="149" t="str">
        <f t="shared" si="26"/>
        <v/>
      </c>
    </row>
    <row r="207" spans="1:29" ht="18" customHeight="1" x14ac:dyDescent="0.2">
      <c r="A207" s="10" t="str">
        <f t="shared" si="24"/>
        <v/>
      </c>
      <c r="B207" s="121"/>
      <c r="C207" s="122"/>
      <c r="D207" s="122"/>
      <c r="E207" s="11"/>
      <c r="F207" s="11"/>
      <c r="G207" s="11"/>
      <c r="H207" s="17"/>
      <c r="I207" s="159"/>
      <c r="J207" s="4"/>
      <c r="K207" s="34"/>
      <c r="L207" s="35"/>
      <c r="M207" s="38">
        <f t="shared" si="27"/>
        <v>0</v>
      </c>
      <c r="N207" s="46"/>
      <c r="O207" s="1"/>
      <c r="P207" s="26">
        <f>IF(H207=0,0,NETWORKDAYS(H207,EOMONTH(H207,0),Kataloge!$K$2:$K$67)*8)</f>
        <v>0</v>
      </c>
      <c r="Q207" s="39"/>
      <c r="R207" s="24"/>
      <c r="S207" s="1"/>
      <c r="T207" s="32">
        <f t="shared" si="28"/>
        <v>0</v>
      </c>
      <c r="U207" s="1"/>
      <c r="V207" s="40"/>
      <c r="W207" s="25">
        <f t="shared" si="29"/>
        <v>0</v>
      </c>
      <c r="X207" s="1"/>
      <c r="Y207" s="33"/>
      <c r="Z207" s="25">
        <f t="shared" si="30"/>
        <v>0</v>
      </c>
      <c r="AA207" s="65">
        <f t="shared" si="31"/>
        <v>0</v>
      </c>
      <c r="AB207" s="65">
        <f t="shared" si="25"/>
        <v>0</v>
      </c>
      <c r="AC207" s="149" t="str">
        <f t="shared" si="26"/>
        <v/>
      </c>
    </row>
    <row r="208" spans="1:29" ht="18" customHeight="1" x14ac:dyDescent="0.2">
      <c r="A208" s="10" t="str">
        <f t="shared" si="24"/>
        <v/>
      </c>
      <c r="B208" s="121"/>
      <c r="C208" s="122"/>
      <c r="D208" s="122"/>
      <c r="E208" s="11"/>
      <c r="F208" s="11"/>
      <c r="G208" s="11"/>
      <c r="H208" s="17"/>
      <c r="I208" s="159"/>
      <c r="J208" s="4"/>
      <c r="K208" s="34"/>
      <c r="L208" s="35"/>
      <c r="M208" s="38">
        <f t="shared" si="27"/>
        <v>0</v>
      </c>
      <c r="N208" s="46"/>
      <c r="O208" s="1"/>
      <c r="P208" s="26">
        <f>IF(H208=0,0,NETWORKDAYS(H208,EOMONTH(H208,0),Kataloge!$K$2:$K$67)*8)</f>
        <v>0</v>
      </c>
      <c r="Q208" s="39"/>
      <c r="R208" s="24"/>
      <c r="S208" s="1"/>
      <c r="T208" s="32">
        <f t="shared" si="28"/>
        <v>0</v>
      </c>
      <c r="U208" s="1"/>
      <c r="V208" s="40"/>
      <c r="W208" s="25">
        <f t="shared" si="29"/>
        <v>0</v>
      </c>
      <c r="X208" s="1"/>
      <c r="Y208" s="33"/>
      <c r="Z208" s="25">
        <f t="shared" si="30"/>
        <v>0</v>
      </c>
      <c r="AA208" s="65">
        <f t="shared" si="31"/>
        <v>0</v>
      </c>
      <c r="AB208" s="65">
        <f t="shared" si="25"/>
        <v>0</v>
      </c>
      <c r="AC208" s="149" t="str">
        <f t="shared" si="26"/>
        <v/>
      </c>
    </row>
    <row r="209" spans="1:29" ht="18" customHeight="1" x14ac:dyDescent="0.2">
      <c r="A209" s="10" t="str">
        <f t="shared" si="24"/>
        <v/>
      </c>
      <c r="B209" s="121"/>
      <c r="C209" s="122"/>
      <c r="D209" s="122"/>
      <c r="E209" s="11"/>
      <c r="F209" s="11"/>
      <c r="G209" s="11"/>
      <c r="H209" s="17"/>
      <c r="I209" s="159"/>
      <c r="J209" s="4"/>
      <c r="K209" s="34"/>
      <c r="L209" s="35"/>
      <c r="M209" s="38">
        <f t="shared" si="27"/>
        <v>0</v>
      </c>
      <c r="N209" s="46"/>
      <c r="O209" s="1"/>
      <c r="P209" s="26">
        <f>IF(H209=0,0,NETWORKDAYS(H209,EOMONTH(H209,0),Kataloge!$K$2:$K$67)*8)</f>
        <v>0</v>
      </c>
      <c r="Q209" s="39"/>
      <c r="R209" s="24"/>
      <c r="S209" s="1"/>
      <c r="T209" s="32">
        <f t="shared" si="28"/>
        <v>0</v>
      </c>
      <c r="U209" s="1"/>
      <c r="V209" s="40"/>
      <c r="W209" s="25">
        <f t="shared" si="29"/>
        <v>0</v>
      </c>
      <c r="X209" s="1"/>
      <c r="Y209" s="33"/>
      <c r="Z209" s="25">
        <f t="shared" si="30"/>
        <v>0</v>
      </c>
      <c r="AA209" s="65">
        <f t="shared" si="31"/>
        <v>0</v>
      </c>
      <c r="AB209" s="65">
        <f t="shared" si="25"/>
        <v>0</v>
      </c>
      <c r="AC209" s="149" t="str">
        <f t="shared" si="26"/>
        <v/>
      </c>
    </row>
    <row r="210" spans="1:29" ht="18" customHeight="1" x14ac:dyDescent="0.2">
      <c r="A210" s="10" t="str">
        <f t="shared" si="24"/>
        <v/>
      </c>
      <c r="B210" s="121"/>
      <c r="C210" s="122"/>
      <c r="D210" s="122"/>
      <c r="E210" s="11"/>
      <c r="F210" s="11"/>
      <c r="G210" s="11"/>
      <c r="H210" s="17"/>
      <c r="I210" s="159"/>
      <c r="J210" s="4"/>
      <c r="K210" s="34"/>
      <c r="L210" s="35"/>
      <c r="M210" s="38">
        <f t="shared" si="27"/>
        <v>0</v>
      </c>
      <c r="N210" s="46"/>
      <c r="O210" s="1"/>
      <c r="P210" s="26">
        <f>IF(H210=0,0,NETWORKDAYS(H210,EOMONTH(H210,0),Kataloge!$K$2:$K$67)*8)</f>
        <v>0</v>
      </c>
      <c r="Q210" s="39"/>
      <c r="R210" s="24"/>
      <c r="S210" s="1"/>
      <c r="T210" s="32">
        <f t="shared" si="28"/>
        <v>0</v>
      </c>
      <c r="U210" s="1"/>
      <c r="V210" s="40"/>
      <c r="W210" s="25">
        <f t="shared" si="29"/>
        <v>0</v>
      </c>
      <c r="X210" s="1"/>
      <c r="Y210" s="33"/>
      <c r="Z210" s="25">
        <f t="shared" si="30"/>
        <v>0</v>
      </c>
      <c r="AA210" s="65">
        <f t="shared" si="31"/>
        <v>0</v>
      </c>
      <c r="AB210" s="65">
        <f t="shared" si="25"/>
        <v>0</v>
      </c>
      <c r="AC210" s="149" t="str">
        <f t="shared" si="26"/>
        <v/>
      </c>
    </row>
    <row r="211" spans="1:29" ht="18" customHeight="1" x14ac:dyDescent="0.2">
      <c r="A211" s="10" t="str">
        <f t="shared" si="24"/>
        <v/>
      </c>
      <c r="B211" s="121"/>
      <c r="C211" s="122"/>
      <c r="D211" s="122"/>
      <c r="E211" s="11"/>
      <c r="F211" s="11"/>
      <c r="G211" s="11"/>
      <c r="H211" s="17"/>
      <c r="I211" s="159"/>
      <c r="J211" s="4"/>
      <c r="K211" s="34"/>
      <c r="L211" s="35"/>
      <c r="M211" s="38">
        <f t="shared" si="27"/>
        <v>0</v>
      </c>
      <c r="N211" s="46"/>
      <c r="O211" s="1"/>
      <c r="P211" s="26">
        <f>IF(H211=0,0,NETWORKDAYS(H211,EOMONTH(H211,0),Kataloge!$K$2:$K$67)*8)</f>
        <v>0</v>
      </c>
      <c r="Q211" s="39"/>
      <c r="R211" s="24"/>
      <c r="S211" s="1"/>
      <c r="T211" s="32">
        <f t="shared" si="28"/>
        <v>0</v>
      </c>
      <c r="U211" s="1"/>
      <c r="V211" s="40"/>
      <c r="W211" s="25">
        <f t="shared" si="29"/>
        <v>0</v>
      </c>
      <c r="X211" s="1"/>
      <c r="Y211" s="33"/>
      <c r="Z211" s="25">
        <f t="shared" si="30"/>
        <v>0</v>
      </c>
      <c r="AA211" s="65">
        <f t="shared" si="31"/>
        <v>0</v>
      </c>
      <c r="AB211" s="65">
        <f t="shared" si="25"/>
        <v>0</v>
      </c>
      <c r="AC211" s="149" t="str">
        <f t="shared" si="26"/>
        <v/>
      </c>
    </row>
    <row r="212" spans="1:29" ht="18" customHeight="1" x14ac:dyDescent="0.2">
      <c r="A212" s="10" t="str">
        <f t="shared" si="24"/>
        <v/>
      </c>
      <c r="B212" s="121"/>
      <c r="C212" s="122"/>
      <c r="D212" s="122"/>
      <c r="E212" s="11"/>
      <c r="F212" s="11"/>
      <c r="G212" s="11"/>
      <c r="H212" s="17"/>
      <c r="I212" s="159"/>
      <c r="J212" s="4"/>
      <c r="K212" s="34"/>
      <c r="L212" s="35"/>
      <c r="M212" s="38">
        <f t="shared" si="27"/>
        <v>0</v>
      </c>
      <c r="N212" s="46"/>
      <c r="O212" s="1"/>
      <c r="P212" s="26">
        <f>IF(H212=0,0,NETWORKDAYS(H212,EOMONTH(H212,0),Kataloge!$K$2:$K$67)*8)</f>
        <v>0</v>
      </c>
      <c r="Q212" s="39"/>
      <c r="R212" s="24"/>
      <c r="S212" s="1"/>
      <c r="T212" s="32">
        <f t="shared" si="28"/>
        <v>0</v>
      </c>
      <c r="U212" s="1"/>
      <c r="V212" s="40"/>
      <c r="W212" s="25">
        <f t="shared" si="29"/>
        <v>0</v>
      </c>
      <c r="X212" s="1"/>
      <c r="Y212" s="33"/>
      <c r="Z212" s="25">
        <f t="shared" si="30"/>
        <v>0</v>
      </c>
      <c r="AA212" s="65">
        <f t="shared" si="31"/>
        <v>0</v>
      </c>
      <c r="AB212" s="65">
        <f t="shared" si="25"/>
        <v>0</v>
      </c>
      <c r="AC212" s="149" t="str">
        <f t="shared" si="26"/>
        <v/>
      </c>
    </row>
    <row r="213" spans="1:29" ht="18" customHeight="1" x14ac:dyDescent="0.2">
      <c r="A213" s="10" t="str">
        <f t="shared" si="24"/>
        <v/>
      </c>
      <c r="B213" s="121"/>
      <c r="C213" s="122"/>
      <c r="D213" s="122"/>
      <c r="E213" s="11"/>
      <c r="F213" s="11"/>
      <c r="G213" s="11"/>
      <c r="H213" s="17"/>
      <c r="I213" s="159"/>
      <c r="J213" s="4"/>
      <c r="K213" s="34"/>
      <c r="L213" s="35"/>
      <c r="M213" s="38">
        <f t="shared" si="27"/>
        <v>0</v>
      </c>
      <c r="N213" s="46"/>
      <c r="O213" s="1"/>
      <c r="P213" s="26">
        <f>IF(H213=0,0,NETWORKDAYS(H213,EOMONTH(H213,0),Kataloge!$K$2:$K$67)*8)</f>
        <v>0</v>
      </c>
      <c r="Q213" s="39"/>
      <c r="R213" s="24"/>
      <c r="S213" s="1"/>
      <c r="T213" s="32">
        <f t="shared" si="28"/>
        <v>0</v>
      </c>
      <c r="U213" s="1"/>
      <c r="V213" s="40"/>
      <c r="W213" s="25">
        <f t="shared" si="29"/>
        <v>0</v>
      </c>
      <c r="X213" s="1"/>
      <c r="Y213" s="33"/>
      <c r="Z213" s="25">
        <f t="shared" si="30"/>
        <v>0</v>
      </c>
      <c r="AA213" s="65">
        <f t="shared" si="31"/>
        <v>0</v>
      </c>
      <c r="AB213" s="65">
        <f t="shared" si="25"/>
        <v>0</v>
      </c>
      <c r="AC213" s="149" t="str">
        <f t="shared" si="26"/>
        <v/>
      </c>
    </row>
    <row r="214" spans="1:29" ht="18" customHeight="1" x14ac:dyDescent="0.2">
      <c r="A214" s="10" t="str">
        <f t="shared" si="24"/>
        <v/>
      </c>
      <c r="B214" s="121"/>
      <c r="C214" s="122"/>
      <c r="D214" s="122"/>
      <c r="E214" s="11"/>
      <c r="F214" s="11"/>
      <c r="G214" s="11"/>
      <c r="H214" s="17"/>
      <c r="I214" s="159"/>
      <c r="J214" s="4"/>
      <c r="K214" s="34"/>
      <c r="L214" s="35"/>
      <c r="M214" s="38">
        <f t="shared" si="27"/>
        <v>0</v>
      </c>
      <c r="N214" s="46"/>
      <c r="O214" s="1"/>
      <c r="P214" s="26">
        <f>IF(H214=0,0,NETWORKDAYS(H214,EOMONTH(H214,0),Kataloge!$K$2:$K$67)*8)</f>
        <v>0</v>
      </c>
      <c r="Q214" s="39"/>
      <c r="R214" s="24"/>
      <c r="S214" s="1"/>
      <c r="T214" s="32">
        <f t="shared" si="28"/>
        <v>0</v>
      </c>
      <c r="U214" s="1"/>
      <c r="V214" s="40"/>
      <c r="W214" s="25">
        <f t="shared" si="29"/>
        <v>0</v>
      </c>
      <c r="X214" s="1"/>
      <c r="Y214" s="33"/>
      <c r="Z214" s="25">
        <f t="shared" si="30"/>
        <v>0</v>
      </c>
      <c r="AA214" s="65">
        <f t="shared" si="31"/>
        <v>0</v>
      </c>
      <c r="AB214" s="65">
        <f t="shared" si="25"/>
        <v>0</v>
      </c>
      <c r="AC214" s="149" t="str">
        <f t="shared" si="26"/>
        <v/>
      </c>
    </row>
    <row r="215" spans="1:29" ht="18" customHeight="1" x14ac:dyDescent="0.2">
      <c r="A215" s="10" t="str">
        <f t="shared" si="24"/>
        <v/>
      </c>
      <c r="B215" s="121"/>
      <c r="C215" s="122"/>
      <c r="D215" s="122"/>
      <c r="E215" s="11"/>
      <c r="F215" s="11"/>
      <c r="G215" s="11"/>
      <c r="H215" s="17"/>
      <c r="I215" s="159"/>
      <c r="J215" s="4"/>
      <c r="K215" s="34"/>
      <c r="L215" s="35"/>
      <c r="M215" s="38">
        <f t="shared" si="27"/>
        <v>0</v>
      </c>
      <c r="N215" s="46"/>
      <c r="O215" s="1"/>
      <c r="P215" s="26">
        <f>IF(H215=0,0,NETWORKDAYS(H215,EOMONTH(H215,0),Kataloge!$K$2:$K$67)*8)</f>
        <v>0</v>
      </c>
      <c r="Q215" s="39"/>
      <c r="R215" s="24"/>
      <c r="S215" s="1"/>
      <c r="T215" s="32">
        <f t="shared" si="28"/>
        <v>0</v>
      </c>
      <c r="U215" s="1"/>
      <c r="V215" s="40"/>
      <c r="W215" s="25">
        <f t="shared" si="29"/>
        <v>0</v>
      </c>
      <c r="X215" s="1"/>
      <c r="Y215" s="33"/>
      <c r="Z215" s="25">
        <f t="shared" si="30"/>
        <v>0</v>
      </c>
      <c r="AA215" s="65">
        <f t="shared" si="31"/>
        <v>0</v>
      </c>
      <c r="AB215" s="65">
        <f t="shared" si="25"/>
        <v>0</v>
      </c>
      <c r="AC215" s="149" t="str">
        <f t="shared" si="26"/>
        <v/>
      </c>
    </row>
    <row r="216" spans="1:29" ht="18" customHeight="1" x14ac:dyDescent="0.2">
      <c r="A216" s="10" t="str">
        <f t="shared" si="24"/>
        <v/>
      </c>
      <c r="B216" s="121"/>
      <c r="C216" s="122"/>
      <c r="D216" s="122"/>
      <c r="E216" s="11"/>
      <c r="F216" s="11"/>
      <c r="G216" s="11"/>
      <c r="H216" s="17"/>
      <c r="I216" s="159"/>
      <c r="J216" s="4"/>
      <c r="K216" s="34"/>
      <c r="L216" s="35"/>
      <c r="M216" s="38">
        <f t="shared" si="27"/>
        <v>0</v>
      </c>
      <c r="N216" s="46"/>
      <c r="O216" s="1"/>
      <c r="P216" s="26">
        <f>IF(H216=0,0,NETWORKDAYS(H216,EOMONTH(H216,0),Kataloge!$K$2:$K$67)*8)</f>
        <v>0</v>
      </c>
      <c r="Q216" s="39"/>
      <c r="R216" s="24"/>
      <c r="S216" s="1"/>
      <c r="T216" s="32">
        <f t="shared" si="28"/>
        <v>0</v>
      </c>
      <c r="U216" s="1"/>
      <c r="V216" s="40"/>
      <c r="W216" s="25">
        <f t="shared" si="29"/>
        <v>0</v>
      </c>
      <c r="X216" s="1"/>
      <c r="Y216" s="33"/>
      <c r="Z216" s="25">
        <f t="shared" si="30"/>
        <v>0</v>
      </c>
      <c r="AA216" s="65">
        <f t="shared" si="31"/>
        <v>0</v>
      </c>
      <c r="AB216" s="65">
        <f t="shared" si="25"/>
        <v>0</v>
      </c>
      <c r="AC216" s="149" t="str">
        <f t="shared" si="26"/>
        <v/>
      </c>
    </row>
    <row r="217" spans="1:29" ht="18" customHeight="1" x14ac:dyDescent="0.2">
      <c r="A217" s="10" t="str">
        <f t="shared" si="24"/>
        <v/>
      </c>
      <c r="B217" s="121"/>
      <c r="C217" s="122"/>
      <c r="D217" s="122"/>
      <c r="E217" s="11"/>
      <c r="F217" s="11"/>
      <c r="G217" s="11"/>
      <c r="H217" s="17"/>
      <c r="I217" s="159"/>
      <c r="J217" s="4"/>
      <c r="K217" s="34"/>
      <c r="L217" s="35"/>
      <c r="M217" s="38">
        <f t="shared" si="27"/>
        <v>0</v>
      </c>
      <c r="N217" s="46"/>
      <c r="O217" s="1"/>
      <c r="P217" s="26">
        <f>IF(H217=0,0,NETWORKDAYS(H217,EOMONTH(H217,0),Kataloge!$K$2:$K$67)*8)</f>
        <v>0</v>
      </c>
      <c r="Q217" s="39"/>
      <c r="R217" s="24"/>
      <c r="S217" s="1"/>
      <c r="T217" s="32">
        <f t="shared" si="28"/>
        <v>0</v>
      </c>
      <c r="U217" s="1"/>
      <c r="V217" s="40"/>
      <c r="W217" s="25">
        <f t="shared" si="29"/>
        <v>0</v>
      </c>
      <c r="X217" s="1"/>
      <c r="Y217" s="33"/>
      <c r="Z217" s="25">
        <f t="shared" si="30"/>
        <v>0</v>
      </c>
      <c r="AA217" s="65">
        <f t="shared" si="31"/>
        <v>0</v>
      </c>
      <c r="AB217" s="65">
        <f t="shared" si="25"/>
        <v>0</v>
      </c>
      <c r="AC217" s="149" t="str">
        <f t="shared" si="26"/>
        <v/>
      </c>
    </row>
    <row r="218" spans="1:29" ht="18" customHeight="1" x14ac:dyDescent="0.2">
      <c r="A218" s="10" t="str">
        <f t="shared" si="24"/>
        <v/>
      </c>
      <c r="B218" s="121"/>
      <c r="C218" s="122"/>
      <c r="D218" s="122"/>
      <c r="E218" s="11"/>
      <c r="F218" s="11"/>
      <c r="G218" s="11"/>
      <c r="H218" s="17"/>
      <c r="I218" s="159"/>
      <c r="J218" s="4"/>
      <c r="K218" s="34"/>
      <c r="L218" s="35"/>
      <c r="M218" s="38">
        <f t="shared" si="27"/>
        <v>0</v>
      </c>
      <c r="N218" s="46"/>
      <c r="O218" s="1"/>
      <c r="P218" s="26">
        <f>IF(H218=0,0,NETWORKDAYS(H218,EOMONTH(H218,0),Kataloge!$K$2:$K$67)*8)</f>
        <v>0</v>
      </c>
      <c r="Q218" s="39"/>
      <c r="R218" s="24"/>
      <c r="S218" s="1"/>
      <c r="T218" s="32">
        <f t="shared" si="28"/>
        <v>0</v>
      </c>
      <c r="U218" s="1"/>
      <c r="V218" s="40"/>
      <c r="W218" s="25">
        <f t="shared" si="29"/>
        <v>0</v>
      </c>
      <c r="X218" s="1"/>
      <c r="Y218" s="33"/>
      <c r="Z218" s="25">
        <f t="shared" si="30"/>
        <v>0</v>
      </c>
      <c r="AA218" s="65">
        <f t="shared" si="31"/>
        <v>0</v>
      </c>
      <c r="AB218" s="65">
        <f t="shared" si="25"/>
        <v>0</v>
      </c>
      <c r="AC218" s="149" t="str">
        <f t="shared" si="26"/>
        <v/>
      </c>
    </row>
    <row r="219" spans="1:29" ht="18" customHeight="1" x14ac:dyDescent="0.2">
      <c r="A219" s="10" t="str">
        <f t="shared" si="24"/>
        <v/>
      </c>
      <c r="B219" s="121"/>
      <c r="C219" s="122"/>
      <c r="D219" s="122"/>
      <c r="E219" s="11"/>
      <c r="F219" s="11"/>
      <c r="G219" s="11"/>
      <c r="H219" s="17"/>
      <c r="I219" s="159"/>
      <c r="J219" s="4"/>
      <c r="K219" s="34"/>
      <c r="L219" s="35"/>
      <c r="M219" s="38">
        <f t="shared" si="27"/>
        <v>0</v>
      </c>
      <c r="N219" s="46"/>
      <c r="O219" s="1"/>
      <c r="P219" s="26">
        <f>IF(H219=0,0,NETWORKDAYS(H219,EOMONTH(H219,0),Kataloge!$K$2:$K$67)*8)</f>
        <v>0</v>
      </c>
      <c r="Q219" s="39"/>
      <c r="R219" s="24"/>
      <c r="S219" s="1"/>
      <c r="T219" s="32">
        <f t="shared" si="28"/>
        <v>0</v>
      </c>
      <c r="U219" s="1"/>
      <c r="V219" s="40"/>
      <c r="W219" s="25">
        <f t="shared" si="29"/>
        <v>0</v>
      </c>
      <c r="X219" s="1"/>
      <c r="Y219" s="33"/>
      <c r="Z219" s="25">
        <f t="shared" si="30"/>
        <v>0</v>
      </c>
      <c r="AA219" s="65">
        <f t="shared" si="31"/>
        <v>0</v>
      </c>
      <c r="AB219" s="65">
        <f t="shared" si="25"/>
        <v>0</v>
      </c>
      <c r="AC219" s="149" t="str">
        <f t="shared" si="26"/>
        <v/>
      </c>
    </row>
    <row r="220" spans="1:29" ht="18" customHeight="1" x14ac:dyDescent="0.2">
      <c r="A220" s="10" t="str">
        <f t="shared" ref="A220:A277" si="32">IF(COUNTA(B220:Z220)&gt;5,AC220,"")</f>
        <v/>
      </c>
      <c r="B220" s="121"/>
      <c r="C220" s="122"/>
      <c r="D220" s="122"/>
      <c r="E220" s="11"/>
      <c r="F220" s="11"/>
      <c r="G220" s="11"/>
      <c r="H220" s="17"/>
      <c r="I220" s="159"/>
      <c r="J220" s="4"/>
      <c r="K220" s="34"/>
      <c r="L220" s="35"/>
      <c r="M220" s="38">
        <f t="shared" si="27"/>
        <v>0</v>
      </c>
      <c r="N220" s="46"/>
      <c r="O220" s="1"/>
      <c r="P220" s="26">
        <f>IF(H220=0,0,NETWORKDAYS(H220,EOMONTH(H220,0),Kataloge!$K$2:$K$67)*8)</f>
        <v>0</v>
      </c>
      <c r="Q220" s="39"/>
      <c r="R220" s="24"/>
      <c r="S220" s="1"/>
      <c r="T220" s="32">
        <f t="shared" si="28"/>
        <v>0</v>
      </c>
      <c r="U220" s="1"/>
      <c r="V220" s="40"/>
      <c r="W220" s="25">
        <f t="shared" si="29"/>
        <v>0</v>
      </c>
      <c r="X220" s="1"/>
      <c r="Y220" s="33"/>
      <c r="Z220" s="25">
        <f t="shared" si="30"/>
        <v>0</v>
      </c>
      <c r="AA220" s="65">
        <f t="shared" si="31"/>
        <v>0</v>
      </c>
      <c r="AB220" s="65">
        <f t="shared" si="25"/>
        <v>0</v>
      </c>
      <c r="AC220" s="149" t="str">
        <f t="shared" si="26"/>
        <v/>
      </c>
    </row>
    <row r="221" spans="1:29" ht="18" customHeight="1" x14ac:dyDescent="0.2">
      <c r="A221" s="10" t="str">
        <f t="shared" si="32"/>
        <v/>
      </c>
      <c r="B221" s="121"/>
      <c r="C221" s="122"/>
      <c r="D221" s="122"/>
      <c r="E221" s="11"/>
      <c r="F221" s="11"/>
      <c r="G221" s="11"/>
      <c r="H221" s="17"/>
      <c r="I221" s="159"/>
      <c r="J221" s="4"/>
      <c r="K221" s="34"/>
      <c r="L221" s="35"/>
      <c r="M221" s="38">
        <f t="shared" si="27"/>
        <v>0</v>
      </c>
      <c r="N221" s="46"/>
      <c r="O221" s="1"/>
      <c r="P221" s="26">
        <f>IF(H221=0,0,NETWORKDAYS(H221,EOMONTH(H221,0),Kataloge!$K$2:$K$67)*8)</f>
        <v>0</v>
      </c>
      <c r="Q221" s="39"/>
      <c r="R221" s="24"/>
      <c r="S221" s="1"/>
      <c r="T221" s="32">
        <f t="shared" si="28"/>
        <v>0</v>
      </c>
      <c r="U221" s="1"/>
      <c r="V221" s="40"/>
      <c r="W221" s="25">
        <f t="shared" si="29"/>
        <v>0</v>
      </c>
      <c r="X221" s="1"/>
      <c r="Y221" s="33"/>
      <c r="Z221" s="25">
        <f t="shared" si="30"/>
        <v>0</v>
      </c>
      <c r="AA221" s="65">
        <f t="shared" si="31"/>
        <v>0</v>
      </c>
      <c r="AB221" s="65">
        <f t="shared" ref="AB221:AB277" si="33">IF(I221=0,0,ROUND(W221/I221,20))</f>
        <v>0</v>
      </c>
      <c r="AC221" s="149" t="str">
        <f t="shared" ref="AC221:AC277" si="34">IF(A220&lt;&gt;"",AC220+1,"")</f>
        <v/>
      </c>
    </row>
    <row r="222" spans="1:29" ht="18" customHeight="1" x14ac:dyDescent="0.2">
      <c r="A222" s="10" t="str">
        <f t="shared" si="32"/>
        <v/>
      </c>
      <c r="B222" s="121"/>
      <c r="C222" s="122"/>
      <c r="D222" s="122"/>
      <c r="E222" s="11"/>
      <c r="F222" s="11"/>
      <c r="G222" s="11"/>
      <c r="H222" s="17"/>
      <c r="I222" s="159"/>
      <c r="J222" s="4"/>
      <c r="K222" s="34"/>
      <c r="L222" s="35"/>
      <c r="M222" s="38">
        <f t="shared" si="27"/>
        <v>0</v>
      </c>
      <c r="N222" s="46"/>
      <c r="O222" s="1"/>
      <c r="P222" s="26">
        <f>IF(H222=0,0,NETWORKDAYS(H222,EOMONTH(H222,0),Kataloge!$K$2:$K$67)*8)</f>
        <v>0</v>
      </c>
      <c r="Q222" s="39"/>
      <c r="R222" s="24"/>
      <c r="S222" s="1"/>
      <c r="T222" s="32">
        <f t="shared" si="28"/>
        <v>0</v>
      </c>
      <c r="U222" s="1"/>
      <c r="V222" s="40"/>
      <c r="W222" s="25">
        <f t="shared" si="29"/>
        <v>0</v>
      </c>
      <c r="X222" s="1"/>
      <c r="Y222" s="33"/>
      <c r="Z222" s="25">
        <f t="shared" si="30"/>
        <v>0</v>
      </c>
      <c r="AA222" s="65">
        <f t="shared" si="31"/>
        <v>0</v>
      </c>
      <c r="AB222" s="65">
        <f t="shared" si="33"/>
        <v>0</v>
      </c>
      <c r="AC222" s="149" t="str">
        <f t="shared" si="34"/>
        <v/>
      </c>
    </row>
    <row r="223" spans="1:29" ht="18" customHeight="1" x14ac:dyDescent="0.2">
      <c r="A223" s="10" t="str">
        <f t="shared" si="32"/>
        <v/>
      </c>
      <c r="B223" s="121"/>
      <c r="C223" s="122"/>
      <c r="D223" s="122"/>
      <c r="E223" s="11"/>
      <c r="F223" s="11"/>
      <c r="G223" s="11"/>
      <c r="H223" s="17"/>
      <c r="I223" s="159"/>
      <c r="J223" s="4"/>
      <c r="K223" s="34"/>
      <c r="L223" s="35"/>
      <c r="M223" s="38">
        <f t="shared" si="27"/>
        <v>0</v>
      </c>
      <c r="N223" s="46"/>
      <c r="O223" s="1"/>
      <c r="P223" s="26">
        <f>IF(H223=0,0,NETWORKDAYS(H223,EOMONTH(H223,0),Kataloge!$K$2:$K$67)*8)</f>
        <v>0</v>
      </c>
      <c r="Q223" s="39"/>
      <c r="R223" s="24"/>
      <c r="S223" s="1"/>
      <c r="T223" s="32">
        <f t="shared" si="28"/>
        <v>0</v>
      </c>
      <c r="U223" s="1"/>
      <c r="V223" s="40"/>
      <c r="W223" s="25">
        <f t="shared" si="29"/>
        <v>0</v>
      </c>
      <c r="X223" s="1"/>
      <c r="Y223" s="33"/>
      <c r="Z223" s="25">
        <f t="shared" si="30"/>
        <v>0</v>
      </c>
      <c r="AA223" s="65">
        <f t="shared" si="31"/>
        <v>0</v>
      </c>
      <c r="AB223" s="65">
        <f t="shared" si="33"/>
        <v>0</v>
      </c>
      <c r="AC223" s="149" t="str">
        <f t="shared" si="34"/>
        <v/>
      </c>
    </row>
    <row r="224" spans="1:29" ht="18" customHeight="1" x14ac:dyDescent="0.2">
      <c r="A224" s="10" t="str">
        <f t="shared" si="32"/>
        <v/>
      </c>
      <c r="B224" s="121"/>
      <c r="C224" s="122"/>
      <c r="D224" s="122"/>
      <c r="E224" s="11"/>
      <c r="F224" s="11"/>
      <c r="G224" s="11"/>
      <c r="H224" s="17"/>
      <c r="I224" s="159"/>
      <c r="J224" s="4"/>
      <c r="K224" s="34"/>
      <c r="L224" s="35"/>
      <c r="M224" s="38">
        <f t="shared" si="27"/>
        <v>0</v>
      </c>
      <c r="N224" s="46"/>
      <c r="O224" s="1"/>
      <c r="P224" s="26">
        <f>IF(H224=0,0,NETWORKDAYS(H224,EOMONTH(H224,0),Kataloge!$K$2:$K$67)*8)</f>
        <v>0</v>
      </c>
      <c r="Q224" s="39"/>
      <c r="R224" s="24"/>
      <c r="S224" s="1"/>
      <c r="T224" s="32">
        <f t="shared" si="28"/>
        <v>0</v>
      </c>
      <c r="U224" s="1"/>
      <c r="V224" s="40"/>
      <c r="W224" s="25">
        <f t="shared" si="29"/>
        <v>0</v>
      </c>
      <c r="X224" s="1"/>
      <c r="Y224" s="33"/>
      <c r="Z224" s="25">
        <f t="shared" si="30"/>
        <v>0</v>
      </c>
      <c r="AA224" s="65">
        <f t="shared" si="31"/>
        <v>0</v>
      </c>
      <c r="AB224" s="65">
        <f t="shared" si="33"/>
        <v>0</v>
      </c>
      <c r="AC224" s="149" t="str">
        <f t="shared" si="34"/>
        <v/>
      </c>
    </row>
    <row r="225" spans="1:29" ht="18" customHeight="1" x14ac:dyDescent="0.2">
      <c r="A225" s="10" t="str">
        <f t="shared" si="32"/>
        <v/>
      </c>
      <c r="B225" s="121"/>
      <c r="C225" s="122"/>
      <c r="D225" s="122"/>
      <c r="E225" s="11"/>
      <c r="F225" s="11"/>
      <c r="G225" s="11"/>
      <c r="H225" s="17"/>
      <c r="I225" s="159"/>
      <c r="J225" s="4"/>
      <c r="K225" s="34"/>
      <c r="L225" s="35"/>
      <c r="M225" s="38">
        <f t="shared" si="27"/>
        <v>0</v>
      </c>
      <c r="N225" s="46"/>
      <c r="O225" s="1"/>
      <c r="P225" s="26">
        <f>IF(H225=0,0,NETWORKDAYS(H225,EOMONTH(H225,0),Kataloge!$K$2:$K$67)*8)</f>
        <v>0</v>
      </c>
      <c r="Q225" s="39"/>
      <c r="R225" s="24"/>
      <c r="S225" s="1"/>
      <c r="T225" s="32">
        <f t="shared" si="28"/>
        <v>0</v>
      </c>
      <c r="U225" s="1"/>
      <c r="V225" s="40"/>
      <c r="W225" s="25">
        <f t="shared" si="29"/>
        <v>0</v>
      </c>
      <c r="X225" s="1"/>
      <c r="Y225" s="33"/>
      <c r="Z225" s="25">
        <f t="shared" si="30"/>
        <v>0</v>
      </c>
      <c r="AA225" s="65">
        <f t="shared" si="31"/>
        <v>0</v>
      </c>
      <c r="AB225" s="65">
        <f t="shared" si="33"/>
        <v>0</v>
      </c>
      <c r="AC225" s="149" t="str">
        <f t="shared" si="34"/>
        <v/>
      </c>
    </row>
    <row r="226" spans="1:29" ht="18" customHeight="1" x14ac:dyDescent="0.2">
      <c r="A226" s="10" t="str">
        <f t="shared" si="32"/>
        <v/>
      </c>
      <c r="B226" s="121"/>
      <c r="C226" s="122"/>
      <c r="D226" s="122"/>
      <c r="E226" s="11"/>
      <c r="F226" s="11"/>
      <c r="G226" s="11"/>
      <c r="H226" s="17"/>
      <c r="I226" s="159"/>
      <c r="J226" s="4"/>
      <c r="K226" s="34"/>
      <c r="L226" s="35"/>
      <c r="M226" s="38">
        <f t="shared" si="27"/>
        <v>0</v>
      </c>
      <c r="N226" s="46"/>
      <c r="O226" s="1"/>
      <c r="P226" s="26">
        <f>IF(H226=0,0,NETWORKDAYS(H226,EOMONTH(H226,0),Kataloge!$K$2:$K$67)*8)</f>
        <v>0</v>
      </c>
      <c r="Q226" s="39"/>
      <c r="R226" s="24"/>
      <c r="S226" s="1"/>
      <c r="T226" s="32">
        <f t="shared" si="28"/>
        <v>0</v>
      </c>
      <c r="U226" s="1"/>
      <c r="V226" s="40"/>
      <c r="W226" s="25">
        <f t="shared" si="29"/>
        <v>0</v>
      </c>
      <c r="X226" s="1"/>
      <c r="Y226" s="33"/>
      <c r="Z226" s="25">
        <f t="shared" si="30"/>
        <v>0</v>
      </c>
      <c r="AA226" s="65">
        <f t="shared" si="31"/>
        <v>0</v>
      </c>
      <c r="AB226" s="65">
        <f t="shared" si="33"/>
        <v>0</v>
      </c>
      <c r="AC226" s="149" t="str">
        <f t="shared" si="34"/>
        <v/>
      </c>
    </row>
    <row r="227" spans="1:29" ht="18" customHeight="1" x14ac:dyDescent="0.2">
      <c r="A227" s="10" t="str">
        <f t="shared" si="32"/>
        <v/>
      </c>
      <c r="B227" s="121"/>
      <c r="C227" s="122"/>
      <c r="D227" s="122"/>
      <c r="E227" s="11"/>
      <c r="F227" s="11"/>
      <c r="G227" s="11"/>
      <c r="H227" s="17"/>
      <c r="I227" s="159"/>
      <c r="J227" s="4"/>
      <c r="K227" s="34"/>
      <c r="L227" s="35"/>
      <c r="M227" s="38">
        <f t="shared" si="27"/>
        <v>0</v>
      </c>
      <c r="N227" s="46"/>
      <c r="O227" s="1"/>
      <c r="P227" s="26">
        <f>IF(H227=0,0,NETWORKDAYS(H227,EOMONTH(H227,0),Kataloge!$K$2:$K$67)*8)</f>
        <v>0</v>
      </c>
      <c r="Q227" s="39"/>
      <c r="R227" s="24"/>
      <c r="S227" s="1"/>
      <c r="T227" s="32">
        <f t="shared" si="28"/>
        <v>0</v>
      </c>
      <c r="U227" s="1"/>
      <c r="V227" s="40"/>
      <c r="W227" s="25">
        <f t="shared" si="29"/>
        <v>0</v>
      </c>
      <c r="X227" s="1"/>
      <c r="Y227" s="33"/>
      <c r="Z227" s="25">
        <f t="shared" si="30"/>
        <v>0</v>
      </c>
      <c r="AA227" s="65">
        <f t="shared" si="31"/>
        <v>0</v>
      </c>
      <c r="AB227" s="65">
        <f t="shared" si="33"/>
        <v>0</v>
      </c>
      <c r="AC227" s="149" t="str">
        <f t="shared" si="34"/>
        <v/>
      </c>
    </row>
    <row r="228" spans="1:29" ht="18" customHeight="1" x14ac:dyDescent="0.2">
      <c r="A228" s="10" t="str">
        <f t="shared" si="32"/>
        <v/>
      </c>
      <c r="B228" s="121"/>
      <c r="C228" s="122"/>
      <c r="D228" s="122"/>
      <c r="E228" s="11"/>
      <c r="F228" s="11"/>
      <c r="G228" s="11"/>
      <c r="H228" s="17"/>
      <c r="I228" s="159"/>
      <c r="J228" s="4"/>
      <c r="K228" s="34"/>
      <c r="L228" s="35"/>
      <c r="M228" s="38">
        <f t="shared" si="27"/>
        <v>0</v>
      </c>
      <c r="N228" s="46"/>
      <c r="O228" s="1"/>
      <c r="P228" s="26">
        <f>IF(H228=0,0,NETWORKDAYS(H228,EOMONTH(H228,0),Kataloge!$K$2:$K$67)*8)</f>
        <v>0</v>
      </c>
      <c r="Q228" s="39"/>
      <c r="R228" s="24"/>
      <c r="S228" s="1"/>
      <c r="T228" s="32">
        <f t="shared" si="28"/>
        <v>0</v>
      </c>
      <c r="U228" s="1"/>
      <c r="V228" s="40"/>
      <c r="W228" s="25">
        <f t="shared" si="29"/>
        <v>0</v>
      </c>
      <c r="X228" s="1"/>
      <c r="Y228" s="33"/>
      <c r="Z228" s="25">
        <f t="shared" si="30"/>
        <v>0</v>
      </c>
      <c r="AA228" s="65">
        <f t="shared" si="31"/>
        <v>0</v>
      </c>
      <c r="AB228" s="65">
        <f t="shared" si="33"/>
        <v>0</v>
      </c>
      <c r="AC228" s="149" t="str">
        <f t="shared" si="34"/>
        <v/>
      </c>
    </row>
    <row r="229" spans="1:29" ht="18" customHeight="1" x14ac:dyDescent="0.2">
      <c r="A229" s="10" t="str">
        <f t="shared" si="32"/>
        <v/>
      </c>
      <c r="B229" s="121"/>
      <c r="C229" s="122"/>
      <c r="D229" s="122"/>
      <c r="E229" s="11"/>
      <c r="F229" s="11"/>
      <c r="G229" s="11"/>
      <c r="H229" s="17"/>
      <c r="I229" s="159"/>
      <c r="J229" s="4"/>
      <c r="K229" s="34"/>
      <c r="L229" s="35"/>
      <c r="M229" s="38">
        <f t="shared" si="27"/>
        <v>0</v>
      </c>
      <c r="N229" s="46"/>
      <c r="O229" s="1"/>
      <c r="P229" s="26">
        <f>IF(H229=0,0,NETWORKDAYS(H229,EOMONTH(H229,0),Kataloge!$K$2:$K$67)*8)</f>
        <v>0</v>
      </c>
      <c r="Q229" s="39"/>
      <c r="R229" s="24"/>
      <c r="S229" s="1"/>
      <c r="T229" s="32">
        <f t="shared" si="28"/>
        <v>0</v>
      </c>
      <c r="U229" s="1"/>
      <c r="V229" s="40"/>
      <c r="W229" s="25">
        <f t="shared" si="29"/>
        <v>0</v>
      </c>
      <c r="X229" s="1"/>
      <c r="Y229" s="33"/>
      <c r="Z229" s="25">
        <f t="shared" si="30"/>
        <v>0</v>
      </c>
      <c r="AA229" s="65">
        <f t="shared" si="31"/>
        <v>0</v>
      </c>
      <c r="AB229" s="65">
        <f t="shared" si="33"/>
        <v>0</v>
      </c>
      <c r="AC229" s="149" t="str">
        <f t="shared" si="34"/>
        <v/>
      </c>
    </row>
    <row r="230" spans="1:29" ht="18" customHeight="1" x14ac:dyDescent="0.2">
      <c r="A230" s="10" t="str">
        <f t="shared" si="32"/>
        <v/>
      </c>
      <c r="B230" s="121"/>
      <c r="C230" s="122"/>
      <c r="D230" s="122"/>
      <c r="E230" s="11"/>
      <c r="F230" s="11"/>
      <c r="G230" s="11"/>
      <c r="H230" s="17"/>
      <c r="I230" s="159"/>
      <c r="J230" s="4"/>
      <c r="K230" s="34"/>
      <c r="L230" s="35"/>
      <c r="M230" s="38">
        <f t="shared" si="27"/>
        <v>0</v>
      </c>
      <c r="N230" s="46"/>
      <c r="O230" s="1"/>
      <c r="P230" s="26">
        <f>IF(H230=0,0,NETWORKDAYS(H230,EOMONTH(H230,0),Kataloge!$K$2:$K$67)*8)</f>
        <v>0</v>
      </c>
      <c r="Q230" s="39"/>
      <c r="R230" s="24"/>
      <c r="S230" s="1"/>
      <c r="T230" s="32">
        <f t="shared" si="28"/>
        <v>0</v>
      </c>
      <c r="U230" s="1"/>
      <c r="V230" s="40"/>
      <c r="W230" s="25">
        <f t="shared" si="29"/>
        <v>0</v>
      </c>
      <c r="X230" s="1"/>
      <c r="Y230" s="33"/>
      <c r="Z230" s="25">
        <f t="shared" si="30"/>
        <v>0</v>
      </c>
      <c r="AA230" s="65">
        <f t="shared" si="31"/>
        <v>0</v>
      </c>
      <c r="AB230" s="65">
        <f t="shared" si="33"/>
        <v>0</v>
      </c>
      <c r="AC230" s="149" t="str">
        <f t="shared" si="34"/>
        <v/>
      </c>
    </row>
    <row r="231" spans="1:29" ht="18" customHeight="1" x14ac:dyDescent="0.2">
      <c r="A231" s="10" t="str">
        <f t="shared" si="32"/>
        <v/>
      </c>
      <c r="B231" s="121"/>
      <c r="C231" s="122"/>
      <c r="D231" s="122"/>
      <c r="E231" s="11"/>
      <c r="F231" s="11"/>
      <c r="G231" s="11"/>
      <c r="H231" s="17"/>
      <c r="I231" s="159"/>
      <c r="J231" s="4"/>
      <c r="K231" s="34"/>
      <c r="L231" s="35"/>
      <c r="M231" s="38">
        <f t="shared" si="27"/>
        <v>0</v>
      </c>
      <c r="N231" s="46"/>
      <c r="O231" s="1"/>
      <c r="P231" s="26">
        <f>IF(H231=0,0,NETWORKDAYS(H231,EOMONTH(H231,0),Kataloge!$K$2:$K$67)*8)</f>
        <v>0</v>
      </c>
      <c r="Q231" s="39"/>
      <c r="R231" s="24"/>
      <c r="S231" s="1"/>
      <c r="T231" s="32">
        <f t="shared" si="28"/>
        <v>0</v>
      </c>
      <c r="U231" s="1"/>
      <c r="V231" s="40"/>
      <c r="W231" s="25">
        <f t="shared" si="29"/>
        <v>0</v>
      </c>
      <c r="X231" s="1"/>
      <c r="Y231" s="33"/>
      <c r="Z231" s="25">
        <f t="shared" si="30"/>
        <v>0</v>
      </c>
      <c r="AA231" s="65">
        <f t="shared" si="31"/>
        <v>0</v>
      </c>
      <c r="AB231" s="65">
        <f t="shared" si="33"/>
        <v>0</v>
      </c>
      <c r="AC231" s="149" t="str">
        <f t="shared" si="34"/>
        <v/>
      </c>
    </row>
    <row r="232" spans="1:29" ht="18" customHeight="1" x14ac:dyDescent="0.2">
      <c r="A232" s="10" t="str">
        <f t="shared" si="32"/>
        <v/>
      </c>
      <c r="B232" s="121"/>
      <c r="C232" s="122"/>
      <c r="D232" s="122"/>
      <c r="E232" s="11"/>
      <c r="F232" s="11"/>
      <c r="G232" s="11"/>
      <c r="H232" s="17"/>
      <c r="I232" s="159"/>
      <c r="J232" s="4"/>
      <c r="K232" s="34"/>
      <c r="L232" s="35"/>
      <c r="M232" s="38">
        <f t="shared" si="27"/>
        <v>0</v>
      </c>
      <c r="N232" s="46"/>
      <c r="O232" s="1"/>
      <c r="P232" s="26">
        <f>IF(H232=0,0,NETWORKDAYS(H232,EOMONTH(H232,0),Kataloge!$K$2:$K$67)*8)</f>
        <v>0</v>
      </c>
      <c r="Q232" s="39"/>
      <c r="R232" s="24"/>
      <c r="S232" s="1"/>
      <c r="T232" s="32">
        <f t="shared" si="28"/>
        <v>0</v>
      </c>
      <c r="U232" s="1"/>
      <c r="V232" s="40"/>
      <c r="W232" s="25">
        <f t="shared" si="29"/>
        <v>0</v>
      </c>
      <c r="X232" s="1"/>
      <c r="Y232" s="33"/>
      <c r="Z232" s="25">
        <f t="shared" si="30"/>
        <v>0</v>
      </c>
      <c r="AA232" s="65">
        <f t="shared" si="31"/>
        <v>0</v>
      </c>
      <c r="AB232" s="65">
        <f t="shared" si="33"/>
        <v>0</v>
      </c>
      <c r="AC232" s="149" t="str">
        <f t="shared" si="34"/>
        <v/>
      </c>
    </row>
    <row r="233" spans="1:29" ht="18" customHeight="1" x14ac:dyDescent="0.2">
      <c r="A233" s="10" t="str">
        <f t="shared" si="32"/>
        <v/>
      </c>
      <c r="B233" s="121"/>
      <c r="C233" s="122"/>
      <c r="D233" s="122"/>
      <c r="E233" s="11"/>
      <c r="F233" s="11"/>
      <c r="G233" s="11"/>
      <c r="H233" s="17"/>
      <c r="I233" s="159"/>
      <c r="J233" s="4"/>
      <c r="K233" s="34"/>
      <c r="L233" s="35"/>
      <c r="M233" s="38">
        <f t="shared" si="27"/>
        <v>0</v>
      </c>
      <c r="N233" s="46"/>
      <c r="O233" s="1"/>
      <c r="P233" s="26">
        <f>IF(H233=0,0,NETWORKDAYS(H233,EOMONTH(H233,0),Kataloge!$K$2:$K$67)*8)</f>
        <v>0</v>
      </c>
      <c r="Q233" s="39"/>
      <c r="R233" s="24"/>
      <c r="S233" s="1"/>
      <c r="T233" s="32">
        <f t="shared" si="28"/>
        <v>0</v>
      </c>
      <c r="U233" s="1"/>
      <c r="V233" s="40"/>
      <c r="W233" s="25">
        <f t="shared" si="29"/>
        <v>0</v>
      </c>
      <c r="X233" s="1"/>
      <c r="Y233" s="33"/>
      <c r="Z233" s="25">
        <f t="shared" si="30"/>
        <v>0</v>
      </c>
      <c r="AA233" s="65">
        <f t="shared" si="31"/>
        <v>0</v>
      </c>
      <c r="AB233" s="65">
        <f t="shared" si="33"/>
        <v>0</v>
      </c>
      <c r="AC233" s="149" t="str">
        <f t="shared" si="34"/>
        <v/>
      </c>
    </row>
    <row r="234" spans="1:29" ht="18" customHeight="1" x14ac:dyDescent="0.2">
      <c r="A234" s="10" t="str">
        <f t="shared" si="32"/>
        <v/>
      </c>
      <c r="B234" s="121"/>
      <c r="C234" s="122"/>
      <c r="D234" s="122"/>
      <c r="E234" s="11"/>
      <c r="F234" s="11"/>
      <c r="G234" s="11"/>
      <c r="H234" s="17"/>
      <c r="I234" s="159"/>
      <c r="J234" s="4"/>
      <c r="K234" s="34"/>
      <c r="L234" s="35"/>
      <c r="M234" s="38">
        <f t="shared" si="27"/>
        <v>0</v>
      </c>
      <c r="N234" s="46"/>
      <c r="O234" s="1"/>
      <c r="P234" s="26">
        <f>IF(H234=0,0,NETWORKDAYS(H234,EOMONTH(H234,0),Kataloge!$K$2:$K$67)*8)</f>
        <v>0</v>
      </c>
      <c r="Q234" s="39"/>
      <c r="R234" s="24"/>
      <c r="S234" s="1"/>
      <c r="T234" s="32">
        <f t="shared" si="28"/>
        <v>0</v>
      </c>
      <c r="U234" s="1"/>
      <c r="V234" s="40"/>
      <c r="W234" s="25">
        <f t="shared" si="29"/>
        <v>0</v>
      </c>
      <c r="X234" s="1"/>
      <c r="Y234" s="33"/>
      <c r="Z234" s="25">
        <f t="shared" si="30"/>
        <v>0</v>
      </c>
      <c r="AA234" s="65">
        <f t="shared" si="31"/>
        <v>0</v>
      </c>
      <c r="AB234" s="65">
        <f t="shared" si="33"/>
        <v>0</v>
      </c>
      <c r="AC234" s="149" t="str">
        <f t="shared" si="34"/>
        <v/>
      </c>
    </row>
    <row r="235" spans="1:29" ht="18" customHeight="1" x14ac:dyDescent="0.2">
      <c r="A235" s="10" t="str">
        <f t="shared" si="32"/>
        <v/>
      </c>
      <c r="B235" s="121"/>
      <c r="C235" s="122"/>
      <c r="D235" s="122"/>
      <c r="E235" s="11"/>
      <c r="F235" s="11"/>
      <c r="G235" s="11"/>
      <c r="H235" s="17"/>
      <c r="I235" s="159"/>
      <c r="J235" s="4"/>
      <c r="K235" s="34"/>
      <c r="L235" s="35"/>
      <c r="M235" s="38">
        <f t="shared" si="27"/>
        <v>0</v>
      </c>
      <c r="N235" s="46"/>
      <c r="O235" s="1"/>
      <c r="P235" s="26">
        <f>IF(H235=0,0,NETWORKDAYS(H235,EOMONTH(H235,0),Kataloge!$K$2:$K$67)*8)</f>
        <v>0</v>
      </c>
      <c r="Q235" s="39"/>
      <c r="R235" s="24"/>
      <c r="S235" s="1"/>
      <c r="T235" s="32">
        <f t="shared" si="28"/>
        <v>0</v>
      </c>
      <c r="U235" s="1"/>
      <c r="V235" s="40"/>
      <c r="W235" s="25">
        <f t="shared" si="29"/>
        <v>0</v>
      </c>
      <c r="X235" s="1"/>
      <c r="Y235" s="33"/>
      <c r="Z235" s="25">
        <f t="shared" si="30"/>
        <v>0</v>
      </c>
      <c r="AA235" s="65">
        <f t="shared" si="31"/>
        <v>0</v>
      </c>
      <c r="AB235" s="65">
        <f t="shared" si="33"/>
        <v>0</v>
      </c>
      <c r="AC235" s="149" t="str">
        <f t="shared" si="34"/>
        <v/>
      </c>
    </row>
    <row r="236" spans="1:29" ht="18" customHeight="1" x14ac:dyDescent="0.2">
      <c r="A236" s="10" t="str">
        <f t="shared" si="32"/>
        <v/>
      </c>
      <c r="B236" s="121"/>
      <c r="C236" s="122"/>
      <c r="D236" s="122"/>
      <c r="E236" s="11"/>
      <c r="F236" s="11"/>
      <c r="G236" s="11"/>
      <c r="H236" s="17"/>
      <c r="I236" s="159"/>
      <c r="J236" s="4"/>
      <c r="K236" s="34"/>
      <c r="L236" s="35"/>
      <c r="M236" s="38">
        <f t="shared" si="27"/>
        <v>0</v>
      </c>
      <c r="N236" s="46"/>
      <c r="O236" s="1"/>
      <c r="P236" s="26">
        <f>IF(H236=0,0,NETWORKDAYS(H236,EOMONTH(H236,0),Kataloge!$K$2:$K$67)*8)</f>
        <v>0</v>
      </c>
      <c r="Q236" s="39"/>
      <c r="R236" s="24"/>
      <c r="S236" s="1"/>
      <c r="T236" s="32">
        <f t="shared" si="28"/>
        <v>0</v>
      </c>
      <c r="U236" s="1"/>
      <c r="V236" s="40"/>
      <c r="W236" s="25">
        <f t="shared" si="29"/>
        <v>0</v>
      </c>
      <c r="X236" s="1"/>
      <c r="Y236" s="33"/>
      <c r="Z236" s="25">
        <f t="shared" si="30"/>
        <v>0</v>
      </c>
      <c r="AA236" s="65">
        <f t="shared" si="31"/>
        <v>0</v>
      </c>
      <c r="AB236" s="65">
        <f t="shared" si="33"/>
        <v>0</v>
      </c>
      <c r="AC236" s="149" t="str">
        <f t="shared" si="34"/>
        <v/>
      </c>
    </row>
    <row r="237" spans="1:29" ht="18" customHeight="1" x14ac:dyDescent="0.2">
      <c r="A237" s="10" t="str">
        <f t="shared" si="32"/>
        <v/>
      </c>
      <c r="B237" s="121"/>
      <c r="C237" s="122"/>
      <c r="D237" s="122"/>
      <c r="E237" s="11"/>
      <c r="F237" s="11"/>
      <c r="G237" s="11"/>
      <c r="H237" s="17"/>
      <c r="I237" s="159"/>
      <c r="J237" s="4"/>
      <c r="K237" s="34"/>
      <c r="L237" s="35"/>
      <c r="M237" s="38">
        <f t="shared" si="27"/>
        <v>0</v>
      </c>
      <c r="N237" s="46"/>
      <c r="O237" s="1"/>
      <c r="P237" s="26">
        <f>IF(H237=0,0,NETWORKDAYS(H237,EOMONTH(H237,0),Kataloge!$K$2:$K$67)*8)</f>
        <v>0</v>
      </c>
      <c r="Q237" s="39"/>
      <c r="R237" s="24"/>
      <c r="S237" s="1"/>
      <c r="T237" s="32">
        <f t="shared" si="28"/>
        <v>0</v>
      </c>
      <c r="U237" s="1"/>
      <c r="V237" s="40"/>
      <c r="W237" s="25">
        <f t="shared" si="29"/>
        <v>0</v>
      </c>
      <c r="X237" s="1"/>
      <c r="Y237" s="33"/>
      <c r="Z237" s="25">
        <f t="shared" si="30"/>
        <v>0</v>
      </c>
      <c r="AA237" s="65">
        <f t="shared" si="31"/>
        <v>0</v>
      </c>
      <c r="AB237" s="65">
        <f t="shared" si="33"/>
        <v>0</v>
      </c>
      <c r="AC237" s="149" t="str">
        <f t="shared" si="34"/>
        <v/>
      </c>
    </row>
    <row r="238" spans="1:29" ht="18" customHeight="1" x14ac:dyDescent="0.2">
      <c r="A238" s="10" t="str">
        <f t="shared" si="32"/>
        <v/>
      </c>
      <c r="B238" s="121"/>
      <c r="C238" s="122"/>
      <c r="D238" s="122"/>
      <c r="E238" s="11"/>
      <c r="F238" s="11"/>
      <c r="G238" s="11"/>
      <c r="H238" s="17"/>
      <c r="I238" s="159"/>
      <c r="J238" s="4"/>
      <c r="K238" s="34"/>
      <c r="L238" s="35"/>
      <c r="M238" s="38">
        <f t="shared" si="27"/>
        <v>0</v>
      </c>
      <c r="N238" s="46"/>
      <c r="O238" s="1"/>
      <c r="P238" s="26">
        <f>IF(H238=0,0,NETWORKDAYS(H238,EOMONTH(H238,0),Kataloge!$K$2:$K$67)*8)</f>
        <v>0</v>
      </c>
      <c r="Q238" s="39"/>
      <c r="R238" s="24"/>
      <c r="S238" s="1"/>
      <c r="T238" s="32">
        <f t="shared" si="28"/>
        <v>0</v>
      </c>
      <c r="U238" s="1"/>
      <c r="V238" s="40"/>
      <c r="W238" s="25">
        <f t="shared" si="29"/>
        <v>0</v>
      </c>
      <c r="X238" s="1"/>
      <c r="Y238" s="33"/>
      <c r="Z238" s="25">
        <f t="shared" si="30"/>
        <v>0</v>
      </c>
      <c r="AA238" s="65">
        <f t="shared" si="31"/>
        <v>0</v>
      </c>
      <c r="AB238" s="65">
        <f t="shared" si="33"/>
        <v>0</v>
      </c>
      <c r="AC238" s="149" t="str">
        <f t="shared" si="34"/>
        <v/>
      </c>
    </row>
    <row r="239" spans="1:29" ht="18" customHeight="1" x14ac:dyDescent="0.2">
      <c r="A239" s="10" t="str">
        <f t="shared" si="32"/>
        <v/>
      </c>
      <c r="B239" s="121"/>
      <c r="C239" s="122"/>
      <c r="D239" s="122"/>
      <c r="E239" s="11"/>
      <c r="F239" s="11"/>
      <c r="G239" s="11"/>
      <c r="H239" s="17"/>
      <c r="I239" s="159"/>
      <c r="J239" s="4"/>
      <c r="K239" s="34"/>
      <c r="L239" s="35"/>
      <c r="M239" s="38">
        <f t="shared" si="27"/>
        <v>0</v>
      </c>
      <c r="N239" s="46"/>
      <c r="O239" s="1"/>
      <c r="P239" s="26">
        <f>IF(H239=0,0,NETWORKDAYS(H239,EOMONTH(H239,0),Kataloge!$K$2:$K$67)*8)</f>
        <v>0</v>
      </c>
      <c r="Q239" s="39"/>
      <c r="R239" s="24"/>
      <c r="S239" s="1"/>
      <c r="T239" s="32">
        <f t="shared" si="28"/>
        <v>0</v>
      </c>
      <c r="U239" s="1"/>
      <c r="V239" s="40"/>
      <c r="W239" s="25">
        <f t="shared" si="29"/>
        <v>0</v>
      </c>
      <c r="X239" s="1"/>
      <c r="Y239" s="33"/>
      <c r="Z239" s="25">
        <f t="shared" si="30"/>
        <v>0</v>
      </c>
      <c r="AA239" s="65">
        <f t="shared" si="31"/>
        <v>0</v>
      </c>
      <c r="AB239" s="65">
        <f t="shared" si="33"/>
        <v>0</v>
      </c>
      <c r="AC239" s="149" t="str">
        <f t="shared" si="34"/>
        <v/>
      </c>
    </row>
    <row r="240" spans="1:29" ht="18" customHeight="1" x14ac:dyDescent="0.2">
      <c r="A240" s="10" t="str">
        <f t="shared" si="32"/>
        <v/>
      </c>
      <c r="B240" s="121"/>
      <c r="C240" s="122"/>
      <c r="D240" s="122"/>
      <c r="E240" s="11"/>
      <c r="F240" s="11"/>
      <c r="G240" s="11"/>
      <c r="H240" s="17"/>
      <c r="I240" s="159"/>
      <c r="J240" s="4"/>
      <c r="K240" s="34"/>
      <c r="L240" s="35"/>
      <c r="M240" s="38">
        <f t="shared" si="27"/>
        <v>0</v>
      </c>
      <c r="N240" s="46"/>
      <c r="O240" s="1"/>
      <c r="P240" s="26">
        <f>IF(H240=0,0,NETWORKDAYS(H240,EOMONTH(H240,0),Kataloge!$K$2:$K$67)*8)</f>
        <v>0</v>
      </c>
      <c r="Q240" s="39"/>
      <c r="R240" s="24"/>
      <c r="S240" s="1"/>
      <c r="T240" s="32">
        <f t="shared" si="28"/>
        <v>0</v>
      </c>
      <c r="U240" s="1"/>
      <c r="V240" s="40"/>
      <c r="W240" s="25">
        <f t="shared" si="29"/>
        <v>0</v>
      </c>
      <c r="X240" s="1"/>
      <c r="Y240" s="33"/>
      <c r="Z240" s="25">
        <f t="shared" si="30"/>
        <v>0</v>
      </c>
      <c r="AA240" s="65">
        <f t="shared" si="31"/>
        <v>0</v>
      </c>
      <c r="AB240" s="65">
        <f t="shared" si="33"/>
        <v>0</v>
      </c>
      <c r="AC240" s="149" t="str">
        <f t="shared" si="34"/>
        <v/>
      </c>
    </row>
    <row r="241" spans="1:29" ht="18" customHeight="1" x14ac:dyDescent="0.2">
      <c r="A241" s="10" t="str">
        <f t="shared" si="32"/>
        <v/>
      </c>
      <c r="B241" s="121"/>
      <c r="C241" s="122"/>
      <c r="D241" s="122"/>
      <c r="E241" s="11"/>
      <c r="F241" s="11"/>
      <c r="G241" s="11"/>
      <c r="H241" s="17"/>
      <c r="I241" s="159"/>
      <c r="J241" s="4"/>
      <c r="K241" s="34"/>
      <c r="L241" s="35"/>
      <c r="M241" s="38">
        <f t="shared" si="27"/>
        <v>0</v>
      </c>
      <c r="N241" s="46"/>
      <c r="O241" s="1"/>
      <c r="P241" s="26">
        <f>IF(H241=0,0,NETWORKDAYS(H241,EOMONTH(H241,0),Kataloge!$K$2:$K$67)*8)</f>
        <v>0</v>
      </c>
      <c r="Q241" s="39"/>
      <c r="R241" s="24"/>
      <c r="S241" s="1"/>
      <c r="T241" s="32">
        <f t="shared" si="28"/>
        <v>0</v>
      </c>
      <c r="U241" s="1"/>
      <c r="V241" s="40"/>
      <c r="W241" s="25">
        <f t="shared" si="29"/>
        <v>0</v>
      </c>
      <c r="X241" s="1"/>
      <c r="Y241" s="33"/>
      <c r="Z241" s="25">
        <f t="shared" si="30"/>
        <v>0</v>
      </c>
      <c r="AA241" s="65">
        <f t="shared" si="31"/>
        <v>0</v>
      </c>
      <c r="AB241" s="65">
        <f t="shared" si="33"/>
        <v>0</v>
      </c>
      <c r="AC241" s="149" t="str">
        <f t="shared" si="34"/>
        <v/>
      </c>
    </row>
    <row r="242" spans="1:29" ht="18" customHeight="1" x14ac:dyDescent="0.2">
      <c r="A242" s="10" t="str">
        <f t="shared" si="32"/>
        <v/>
      </c>
      <c r="B242" s="121"/>
      <c r="C242" s="122"/>
      <c r="D242" s="122"/>
      <c r="E242" s="11"/>
      <c r="F242" s="11"/>
      <c r="G242" s="11"/>
      <c r="H242" s="17"/>
      <c r="I242" s="159"/>
      <c r="J242" s="4"/>
      <c r="K242" s="34"/>
      <c r="L242" s="35"/>
      <c r="M242" s="38">
        <f t="shared" si="27"/>
        <v>0</v>
      </c>
      <c r="N242" s="46"/>
      <c r="O242" s="1"/>
      <c r="P242" s="26">
        <f>IF(H242=0,0,NETWORKDAYS(H242,EOMONTH(H242,0),Kataloge!$K$2:$K$67)*8)</f>
        <v>0</v>
      </c>
      <c r="Q242" s="39"/>
      <c r="R242" s="24"/>
      <c r="S242" s="1"/>
      <c r="T242" s="32">
        <f t="shared" si="28"/>
        <v>0</v>
      </c>
      <c r="U242" s="1"/>
      <c r="V242" s="40"/>
      <c r="W242" s="25">
        <f t="shared" si="29"/>
        <v>0</v>
      </c>
      <c r="X242" s="1"/>
      <c r="Y242" s="33"/>
      <c r="Z242" s="25">
        <f t="shared" si="30"/>
        <v>0</v>
      </c>
      <c r="AA242" s="65">
        <f t="shared" si="31"/>
        <v>0</v>
      </c>
      <c r="AB242" s="65">
        <f t="shared" si="33"/>
        <v>0</v>
      </c>
      <c r="AC242" s="149" t="str">
        <f t="shared" si="34"/>
        <v/>
      </c>
    </row>
    <row r="243" spans="1:29" ht="18" customHeight="1" x14ac:dyDescent="0.2">
      <c r="A243" s="10" t="str">
        <f t="shared" si="32"/>
        <v/>
      </c>
      <c r="B243" s="121"/>
      <c r="C243" s="122"/>
      <c r="D243" s="122"/>
      <c r="E243" s="11"/>
      <c r="F243" s="11"/>
      <c r="G243" s="11"/>
      <c r="H243" s="17"/>
      <c r="I243" s="159"/>
      <c r="J243" s="4"/>
      <c r="K243" s="34"/>
      <c r="L243" s="35"/>
      <c r="M243" s="38">
        <f t="shared" si="27"/>
        <v>0</v>
      </c>
      <c r="N243" s="46"/>
      <c r="O243" s="1"/>
      <c r="P243" s="26">
        <f>IF(H243=0,0,NETWORKDAYS(H243,EOMONTH(H243,0),Kataloge!$K$2:$K$67)*8)</f>
        <v>0</v>
      </c>
      <c r="Q243" s="39"/>
      <c r="R243" s="24"/>
      <c r="S243" s="1"/>
      <c r="T243" s="32">
        <f t="shared" si="28"/>
        <v>0</v>
      </c>
      <c r="U243" s="1"/>
      <c r="V243" s="40"/>
      <c r="W243" s="25">
        <f t="shared" si="29"/>
        <v>0</v>
      </c>
      <c r="X243" s="1"/>
      <c r="Y243" s="33"/>
      <c r="Z243" s="25">
        <f t="shared" si="30"/>
        <v>0</v>
      </c>
      <c r="AA243" s="65">
        <f t="shared" si="31"/>
        <v>0</v>
      </c>
      <c r="AB243" s="65">
        <f t="shared" si="33"/>
        <v>0</v>
      </c>
      <c r="AC243" s="149" t="str">
        <f t="shared" si="34"/>
        <v/>
      </c>
    </row>
    <row r="244" spans="1:29" ht="18" customHeight="1" x14ac:dyDescent="0.2">
      <c r="A244" s="10" t="str">
        <f t="shared" si="32"/>
        <v/>
      </c>
      <c r="B244" s="121"/>
      <c r="C244" s="122"/>
      <c r="D244" s="122"/>
      <c r="E244" s="11"/>
      <c r="F244" s="11"/>
      <c r="G244" s="11"/>
      <c r="H244" s="17"/>
      <c r="I244" s="159"/>
      <c r="J244" s="4"/>
      <c r="K244" s="34"/>
      <c r="L244" s="35"/>
      <c r="M244" s="38">
        <f t="shared" si="27"/>
        <v>0</v>
      </c>
      <c r="N244" s="46"/>
      <c r="O244" s="1"/>
      <c r="P244" s="26">
        <f>IF(H244=0,0,NETWORKDAYS(H244,EOMONTH(H244,0),Kataloge!$K$2:$K$67)*8)</f>
        <v>0</v>
      </c>
      <c r="Q244" s="39"/>
      <c r="R244" s="24"/>
      <c r="S244" s="1"/>
      <c r="T244" s="32">
        <f t="shared" si="28"/>
        <v>0</v>
      </c>
      <c r="U244" s="1"/>
      <c r="V244" s="40"/>
      <c r="W244" s="25">
        <f t="shared" si="29"/>
        <v>0</v>
      </c>
      <c r="X244" s="1"/>
      <c r="Y244" s="33"/>
      <c r="Z244" s="25">
        <f t="shared" si="30"/>
        <v>0</v>
      </c>
      <c r="AA244" s="65">
        <f t="shared" si="31"/>
        <v>0</v>
      </c>
      <c r="AB244" s="65">
        <f t="shared" si="33"/>
        <v>0</v>
      </c>
      <c r="AC244" s="149" t="str">
        <f t="shared" si="34"/>
        <v/>
      </c>
    </row>
    <row r="245" spans="1:29" ht="18" customHeight="1" x14ac:dyDescent="0.2">
      <c r="A245" s="10" t="str">
        <f t="shared" si="32"/>
        <v/>
      </c>
      <c r="B245" s="121"/>
      <c r="C245" s="122"/>
      <c r="D245" s="122"/>
      <c r="E245" s="11"/>
      <c r="F245" s="11"/>
      <c r="G245" s="11"/>
      <c r="H245" s="17"/>
      <c r="I245" s="159"/>
      <c r="J245" s="4"/>
      <c r="K245" s="34"/>
      <c r="L245" s="35"/>
      <c r="M245" s="38">
        <f t="shared" si="27"/>
        <v>0</v>
      </c>
      <c r="N245" s="46"/>
      <c r="O245" s="1"/>
      <c r="P245" s="26">
        <f>IF(H245=0,0,NETWORKDAYS(H245,EOMONTH(H245,0),Kataloge!$K$2:$K$67)*8)</f>
        <v>0</v>
      </c>
      <c r="Q245" s="39"/>
      <c r="R245" s="24"/>
      <c r="S245" s="1"/>
      <c r="T245" s="32">
        <f t="shared" si="28"/>
        <v>0</v>
      </c>
      <c r="U245" s="1"/>
      <c r="V245" s="40"/>
      <c r="W245" s="25">
        <f t="shared" si="29"/>
        <v>0</v>
      </c>
      <c r="X245" s="1"/>
      <c r="Y245" s="33"/>
      <c r="Z245" s="25">
        <f t="shared" si="30"/>
        <v>0</v>
      </c>
      <c r="AA245" s="65">
        <f t="shared" si="31"/>
        <v>0</v>
      </c>
      <c r="AB245" s="65">
        <f t="shared" si="33"/>
        <v>0</v>
      </c>
      <c r="AC245" s="149" t="str">
        <f t="shared" si="34"/>
        <v/>
      </c>
    </row>
    <row r="246" spans="1:29" ht="18" customHeight="1" x14ac:dyDescent="0.2">
      <c r="A246" s="10" t="str">
        <f t="shared" si="32"/>
        <v/>
      </c>
      <c r="B246" s="121"/>
      <c r="C246" s="122"/>
      <c r="D246" s="122"/>
      <c r="E246" s="11"/>
      <c r="F246" s="11"/>
      <c r="G246" s="11"/>
      <c r="H246" s="17"/>
      <c r="I246" s="159"/>
      <c r="J246" s="4"/>
      <c r="K246" s="34"/>
      <c r="L246" s="35"/>
      <c r="M246" s="38">
        <f t="shared" si="27"/>
        <v>0</v>
      </c>
      <c r="N246" s="46"/>
      <c r="O246" s="1"/>
      <c r="P246" s="26">
        <f>IF(H246=0,0,NETWORKDAYS(H246,EOMONTH(H246,0),Kataloge!$K$2:$K$67)*8)</f>
        <v>0</v>
      </c>
      <c r="Q246" s="39"/>
      <c r="R246" s="24"/>
      <c r="S246" s="1"/>
      <c r="T246" s="32">
        <f t="shared" si="28"/>
        <v>0</v>
      </c>
      <c r="U246" s="1"/>
      <c r="V246" s="40"/>
      <c r="W246" s="25">
        <f t="shared" si="29"/>
        <v>0</v>
      </c>
      <c r="X246" s="1"/>
      <c r="Y246" s="33"/>
      <c r="Z246" s="25">
        <f t="shared" si="30"/>
        <v>0</v>
      </c>
      <c r="AA246" s="65">
        <f t="shared" si="31"/>
        <v>0</v>
      </c>
      <c r="AB246" s="65">
        <f t="shared" si="33"/>
        <v>0</v>
      </c>
      <c r="AC246" s="149" t="str">
        <f t="shared" si="34"/>
        <v/>
      </c>
    </row>
    <row r="247" spans="1:29" ht="18" customHeight="1" x14ac:dyDescent="0.2">
      <c r="A247" s="10" t="str">
        <f t="shared" si="32"/>
        <v/>
      </c>
      <c r="B247" s="121"/>
      <c r="C247" s="122"/>
      <c r="D247" s="122"/>
      <c r="E247" s="11"/>
      <c r="F247" s="11"/>
      <c r="G247" s="11"/>
      <c r="H247" s="17"/>
      <c r="I247" s="159"/>
      <c r="J247" s="4"/>
      <c r="K247" s="34"/>
      <c r="L247" s="35"/>
      <c r="M247" s="38">
        <f t="shared" si="27"/>
        <v>0</v>
      </c>
      <c r="N247" s="46"/>
      <c r="O247" s="1"/>
      <c r="P247" s="26">
        <f>IF(H247=0,0,NETWORKDAYS(H247,EOMONTH(H247,0),Kataloge!$K$2:$K$67)*8)</f>
        <v>0</v>
      </c>
      <c r="Q247" s="39"/>
      <c r="R247" s="24"/>
      <c r="S247" s="1"/>
      <c r="T247" s="32">
        <f t="shared" si="28"/>
        <v>0</v>
      </c>
      <c r="U247" s="1"/>
      <c r="V247" s="40"/>
      <c r="W247" s="25">
        <f t="shared" si="29"/>
        <v>0</v>
      </c>
      <c r="X247" s="1"/>
      <c r="Y247" s="33"/>
      <c r="Z247" s="25">
        <f t="shared" si="30"/>
        <v>0</v>
      </c>
      <c r="AA247" s="65">
        <f t="shared" si="31"/>
        <v>0</v>
      </c>
      <c r="AB247" s="65">
        <f t="shared" si="33"/>
        <v>0</v>
      </c>
      <c r="AC247" s="149" t="str">
        <f t="shared" si="34"/>
        <v/>
      </c>
    </row>
    <row r="248" spans="1:29" ht="18" customHeight="1" x14ac:dyDescent="0.2">
      <c r="A248" s="10" t="str">
        <f t="shared" si="32"/>
        <v/>
      </c>
      <c r="B248" s="121"/>
      <c r="C248" s="122"/>
      <c r="D248" s="122"/>
      <c r="E248" s="11"/>
      <c r="F248" s="11"/>
      <c r="G248" s="11"/>
      <c r="H248" s="17"/>
      <c r="I248" s="159"/>
      <c r="J248" s="4"/>
      <c r="K248" s="34"/>
      <c r="L248" s="35"/>
      <c r="M248" s="38">
        <f t="shared" si="27"/>
        <v>0</v>
      </c>
      <c r="N248" s="46"/>
      <c r="O248" s="1"/>
      <c r="P248" s="26">
        <f>IF(H248=0,0,NETWORKDAYS(H248,EOMONTH(H248,0),Kataloge!$K$2:$K$67)*8)</f>
        <v>0</v>
      </c>
      <c r="Q248" s="39"/>
      <c r="R248" s="24"/>
      <c r="S248" s="1"/>
      <c r="T248" s="32">
        <f t="shared" si="28"/>
        <v>0</v>
      </c>
      <c r="U248" s="1"/>
      <c r="V248" s="40"/>
      <c r="W248" s="25">
        <f t="shared" si="29"/>
        <v>0</v>
      </c>
      <c r="X248" s="1"/>
      <c r="Y248" s="33"/>
      <c r="Z248" s="25">
        <f t="shared" si="30"/>
        <v>0</v>
      </c>
      <c r="AA248" s="65">
        <f t="shared" si="31"/>
        <v>0</v>
      </c>
      <c r="AB248" s="65">
        <f t="shared" si="33"/>
        <v>0</v>
      </c>
      <c r="AC248" s="149" t="str">
        <f t="shared" si="34"/>
        <v/>
      </c>
    </row>
    <row r="249" spans="1:29" ht="18" customHeight="1" x14ac:dyDescent="0.2">
      <c r="A249" s="10" t="str">
        <f t="shared" si="32"/>
        <v/>
      </c>
      <c r="B249" s="121"/>
      <c r="C249" s="122"/>
      <c r="D249" s="122"/>
      <c r="E249" s="11"/>
      <c r="F249" s="11"/>
      <c r="G249" s="11"/>
      <c r="H249" s="17"/>
      <c r="I249" s="159"/>
      <c r="J249" s="4"/>
      <c r="K249" s="34"/>
      <c r="L249" s="35"/>
      <c r="M249" s="38">
        <f t="shared" si="27"/>
        <v>0</v>
      </c>
      <c r="N249" s="46"/>
      <c r="O249" s="1"/>
      <c r="P249" s="26">
        <f>IF(H249=0,0,NETWORKDAYS(H249,EOMONTH(H249,0),Kataloge!$K$2:$K$67)*8)</f>
        <v>0</v>
      </c>
      <c r="Q249" s="39"/>
      <c r="R249" s="24"/>
      <c r="S249" s="1"/>
      <c r="T249" s="32">
        <f t="shared" si="28"/>
        <v>0</v>
      </c>
      <c r="U249" s="1"/>
      <c r="V249" s="40"/>
      <c r="W249" s="25">
        <f t="shared" si="29"/>
        <v>0</v>
      </c>
      <c r="X249" s="1"/>
      <c r="Y249" s="33"/>
      <c r="Z249" s="25">
        <f t="shared" si="30"/>
        <v>0</v>
      </c>
      <c r="AA249" s="65">
        <f t="shared" si="31"/>
        <v>0</v>
      </c>
      <c r="AB249" s="65">
        <f t="shared" si="33"/>
        <v>0</v>
      </c>
      <c r="AC249" s="149" t="str">
        <f t="shared" si="34"/>
        <v/>
      </c>
    </row>
    <row r="250" spans="1:29" ht="18" customHeight="1" x14ac:dyDescent="0.2">
      <c r="A250" s="10" t="str">
        <f t="shared" si="32"/>
        <v/>
      </c>
      <c r="B250" s="121"/>
      <c r="C250" s="122"/>
      <c r="D250" s="122"/>
      <c r="E250" s="11"/>
      <c r="F250" s="11"/>
      <c r="G250" s="11"/>
      <c r="H250" s="17"/>
      <c r="I250" s="159"/>
      <c r="J250" s="4"/>
      <c r="K250" s="34"/>
      <c r="L250" s="35"/>
      <c r="M250" s="38">
        <f t="shared" ref="M250:M277" si="35">SUMPRODUCT(ROUND(K250:L250,2))</f>
        <v>0</v>
      </c>
      <c r="N250" s="46"/>
      <c r="O250" s="1"/>
      <c r="P250" s="26">
        <f>IF(H250=0,0,NETWORKDAYS(H250,EOMONTH(H250,0),Kataloge!$K$2:$K$67)*8)</f>
        <v>0</v>
      </c>
      <c r="Q250" s="39"/>
      <c r="R250" s="24"/>
      <c r="S250" s="1"/>
      <c r="T250" s="32">
        <f t="shared" ref="T250:T277" si="36">IF(OR(M250=0,P250=0),0,IF(Q250=0,ROUNDDOWN(N250*R250/P250,0),ROUNDDOWN(N250*R250/Q250,0)))</f>
        <v>0</v>
      </c>
      <c r="U250" s="1"/>
      <c r="V250" s="40"/>
      <c r="W250" s="25">
        <f t="shared" ref="W250:W277" si="37">ROUND(T250*ROUND(V250,2),2)</f>
        <v>0</v>
      </c>
      <c r="X250" s="1"/>
      <c r="Y250" s="33"/>
      <c r="Z250" s="25">
        <f t="shared" ref="Z250:Z277" si="38">ROUND(T250*Y250,2)</f>
        <v>0</v>
      </c>
      <c r="AA250" s="65">
        <f t="shared" ref="AA250:AA277" si="39">IF(Q250&gt;0,Q250,P250)</f>
        <v>0</v>
      </c>
      <c r="AB250" s="65">
        <f t="shared" si="33"/>
        <v>0</v>
      </c>
      <c r="AC250" s="149" t="str">
        <f t="shared" si="34"/>
        <v/>
      </c>
    </row>
    <row r="251" spans="1:29" ht="18" customHeight="1" x14ac:dyDescent="0.2">
      <c r="A251" s="10" t="str">
        <f t="shared" si="32"/>
        <v/>
      </c>
      <c r="B251" s="121"/>
      <c r="C251" s="122"/>
      <c r="D251" s="122"/>
      <c r="E251" s="11"/>
      <c r="F251" s="11"/>
      <c r="G251" s="11"/>
      <c r="H251" s="17"/>
      <c r="I251" s="159"/>
      <c r="J251" s="4"/>
      <c r="K251" s="34"/>
      <c r="L251" s="35"/>
      <c r="M251" s="38">
        <f t="shared" si="35"/>
        <v>0</v>
      </c>
      <c r="N251" s="46"/>
      <c r="O251" s="1"/>
      <c r="P251" s="26">
        <f>IF(H251=0,0,NETWORKDAYS(H251,EOMONTH(H251,0),Kataloge!$K$2:$K$67)*8)</f>
        <v>0</v>
      </c>
      <c r="Q251" s="39"/>
      <c r="R251" s="24"/>
      <c r="S251" s="1"/>
      <c r="T251" s="32">
        <f t="shared" si="36"/>
        <v>0</v>
      </c>
      <c r="U251" s="1"/>
      <c r="V251" s="40"/>
      <c r="W251" s="25">
        <f t="shared" si="37"/>
        <v>0</v>
      </c>
      <c r="X251" s="1"/>
      <c r="Y251" s="33"/>
      <c r="Z251" s="25">
        <f t="shared" si="38"/>
        <v>0</v>
      </c>
      <c r="AA251" s="65">
        <f t="shared" si="39"/>
        <v>0</v>
      </c>
      <c r="AB251" s="65">
        <f t="shared" si="33"/>
        <v>0</v>
      </c>
      <c r="AC251" s="149" t="str">
        <f t="shared" si="34"/>
        <v/>
      </c>
    </row>
    <row r="252" spans="1:29" ht="18" customHeight="1" x14ac:dyDescent="0.2">
      <c r="A252" s="10" t="str">
        <f t="shared" si="32"/>
        <v/>
      </c>
      <c r="B252" s="121"/>
      <c r="C252" s="122"/>
      <c r="D252" s="122"/>
      <c r="E252" s="11"/>
      <c r="F252" s="11"/>
      <c r="G252" s="11"/>
      <c r="H252" s="17"/>
      <c r="I252" s="159"/>
      <c r="J252" s="4"/>
      <c r="K252" s="34"/>
      <c r="L252" s="35"/>
      <c r="M252" s="38">
        <f t="shared" si="35"/>
        <v>0</v>
      </c>
      <c r="N252" s="46"/>
      <c r="O252" s="1"/>
      <c r="P252" s="26">
        <f>IF(H252=0,0,NETWORKDAYS(H252,EOMONTH(H252,0),Kataloge!$K$2:$K$67)*8)</f>
        <v>0</v>
      </c>
      <c r="Q252" s="39"/>
      <c r="R252" s="24"/>
      <c r="S252" s="1"/>
      <c r="T252" s="32">
        <f t="shared" si="36"/>
        <v>0</v>
      </c>
      <c r="U252" s="1"/>
      <c r="V252" s="40"/>
      <c r="W252" s="25">
        <f t="shared" si="37"/>
        <v>0</v>
      </c>
      <c r="X252" s="1"/>
      <c r="Y252" s="33"/>
      <c r="Z252" s="25">
        <f t="shared" si="38"/>
        <v>0</v>
      </c>
      <c r="AA252" s="65">
        <f t="shared" si="39"/>
        <v>0</v>
      </c>
      <c r="AB252" s="65">
        <f t="shared" si="33"/>
        <v>0</v>
      </c>
      <c r="AC252" s="149" t="str">
        <f t="shared" si="34"/>
        <v/>
      </c>
    </row>
    <row r="253" spans="1:29" ht="18" customHeight="1" x14ac:dyDescent="0.2">
      <c r="A253" s="10" t="str">
        <f t="shared" si="32"/>
        <v/>
      </c>
      <c r="B253" s="121"/>
      <c r="C253" s="122"/>
      <c r="D253" s="122"/>
      <c r="E253" s="11"/>
      <c r="F253" s="11"/>
      <c r="G253" s="11"/>
      <c r="H253" s="17"/>
      <c r="I253" s="159"/>
      <c r="J253" s="4"/>
      <c r="K253" s="34"/>
      <c r="L253" s="35"/>
      <c r="M253" s="38">
        <f t="shared" si="35"/>
        <v>0</v>
      </c>
      <c r="N253" s="46"/>
      <c r="O253" s="1"/>
      <c r="P253" s="26">
        <f>IF(H253=0,0,NETWORKDAYS(H253,EOMONTH(H253,0),Kataloge!$K$2:$K$67)*8)</f>
        <v>0</v>
      </c>
      <c r="Q253" s="39"/>
      <c r="R253" s="24"/>
      <c r="S253" s="1"/>
      <c r="T253" s="32">
        <f t="shared" si="36"/>
        <v>0</v>
      </c>
      <c r="U253" s="1"/>
      <c r="V253" s="40"/>
      <c r="W253" s="25">
        <f t="shared" si="37"/>
        <v>0</v>
      </c>
      <c r="X253" s="1"/>
      <c r="Y253" s="33"/>
      <c r="Z253" s="25">
        <f t="shared" si="38"/>
        <v>0</v>
      </c>
      <c r="AA253" s="65">
        <f t="shared" si="39"/>
        <v>0</v>
      </c>
      <c r="AB253" s="65">
        <f t="shared" si="33"/>
        <v>0</v>
      </c>
      <c r="AC253" s="149" t="str">
        <f t="shared" si="34"/>
        <v/>
      </c>
    </row>
    <row r="254" spans="1:29" ht="18" customHeight="1" x14ac:dyDescent="0.2">
      <c r="A254" s="10" t="str">
        <f t="shared" si="32"/>
        <v/>
      </c>
      <c r="B254" s="121"/>
      <c r="C254" s="122"/>
      <c r="D254" s="122"/>
      <c r="E254" s="11"/>
      <c r="F254" s="11"/>
      <c r="G254" s="11"/>
      <c r="H254" s="17"/>
      <c r="I254" s="159"/>
      <c r="J254" s="4"/>
      <c r="K254" s="34"/>
      <c r="L254" s="35"/>
      <c r="M254" s="38">
        <f t="shared" si="35"/>
        <v>0</v>
      </c>
      <c r="N254" s="46"/>
      <c r="O254" s="1"/>
      <c r="P254" s="26">
        <f>IF(H254=0,0,NETWORKDAYS(H254,EOMONTH(H254,0),Kataloge!$K$2:$K$67)*8)</f>
        <v>0</v>
      </c>
      <c r="Q254" s="39"/>
      <c r="R254" s="24"/>
      <c r="S254" s="1"/>
      <c r="T254" s="32">
        <f t="shared" si="36"/>
        <v>0</v>
      </c>
      <c r="U254" s="1"/>
      <c r="V254" s="40"/>
      <c r="W254" s="25">
        <f t="shared" si="37"/>
        <v>0</v>
      </c>
      <c r="X254" s="1"/>
      <c r="Y254" s="33"/>
      <c r="Z254" s="25">
        <f t="shared" si="38"/>
        <v>0</v>
      </c>
      <c r="AA254" s="65">
        <f t="shared" si="39"/>
        <v>0</v>
      </c>
      <c r="AB254" s="65">
        <f t="shared" si="33"/>
        <v>0</v>
      </c>
      <c r="AC254" s="149" t="str">
        <f t="shared" si="34"/>
        <v/>
      </c>
    </row>
    <row r="255" spans="1:29" ht="18" customHeight="1" x14ac:dyDescent="0.2">
      <c r="A255" s="10" t="str">
        <f t="shared" si="32"/>
        <v/>
      </c>
      <c r="B255" s="121"/>
      <c r="C255" s="122"/>
      <c r="D255" s="122"/>
      <c r="E255" s="11"/>
      <c r="F255" s="11"/>
      <c r="G255" s="11"/>
      <c r="H255" s="17"/>
      <c r="I255" s="159"/>
      <c r="J255" s="4"/>
      <c r="K255" s="34"/>
      <c r="L255" s="35"/>
      <c r="M255" s="38">
        <f t="shared" si="35"/>
        <v>0</v>
      </c>
      <c r="N255" s="46"/>
      <c r="O255" s="1"/>
      <c r="P255" s="26">
        <f>IF(H255=0,0,NETWORKDAYS(H255,EOMONTH(H255,0),Kataloge!$K$2:$K$67)*8)</f>
        <v>0</v>
      </c>
      <c r="Q255" s="39"/>
      <c r="R255" s="24"/>
      <c r="S255" s="1"/>
      <c r="T255" s="32">
        <f t="shared" si="36"/>
        <v>0</v>
      </c>
      <c r="U255" s="1"/>
      <c r="V255" s="40"/>
      <c r="W255" s="25">
        <f t="shared" si="37"/>
        <v>0</v>
      </c>
      <c r="X255" s="1"/>
      <c r="Y255" s="33"/>
      <c r="Z255" s="25">
        <f t="shared" si="38"/>
        <v>0</v>
      </c>
      <c r="AA255" s="65">
        <f t="shared" si="39"/>
        <v>0</v>
      </c>
      <c r="AB255" s="65">
        <f t="shared" si="33"/>
        <v>0</v>
      </c>
      <c r="AC255" s="149" t="str">
        <f t="shared" si="34"/>
        <v/>
      </c>
    </row>
    <row r="256" spans="1:29" ht="18" customHeight="1" x14ac:dyDescent="0.2">
      <c r="A256" s="10" t="str">
        <f t="shared" si="32"/>
        <v/>
      </c>
      <c r="B256" s="121"/>
      <c r="C256" s="122"/>
      <c r="D256" s="122"/>
      <c r="E256" s="11"/>
      <c r="F256" s="11"/>
      <c r="G256" s="11"/>
      <c r="H256" s="17"/>
      <c r="I256" s="159"/>
      <c r="J256" s="4"/>
      <c r="K256" s="34"/>
      <c r="L256" s="35"/>
      <c r="M256" s="38">
        <f t="shared" si="35"/>
        <v>0</v>
      </c>
      <c r="N256" s="46"/>
      <c r="O256" s="1"/>
      <c r="P256" s="26">
        <f>IF(H256=0,0,NETWORKDAYS(H256,EOMONTH(H256,0),Kataloge!$K$2:$K$67)*8)</f>
        <v>0</v>
      </c>
      <c r="Q256" s="39"/>
      <c r="R256" s="24"/>
      <c r="S256" s="1"/>
      <c r="T256" s="32">
        <f t="shared" si="36"/>
        <v>0</v>
      </c>
      <c r="U256" s="1"/>
      <c r="V256" s="40"/>
      <c r="W256" s="25">
        <f t="shared" si="37"/>
        <v>0</v>
      </c>
      <c r="X256" s="1"/>
      <c r="Y256" s="33"/>
      <c r="Z256" s="25">
        <f t="shared" si="38"/>
        <v>0</v>
      </c>
      <c r="AA256" s="65">
        <f t="shared" si="39"/>
        <v>0</v>
      </c>
      <c r="AB256" s="65">
        <f t="shared" si="33"/>
        <v>0</v>
      </c>
      <c r="AC256" s="149" t="str">
        <f t="shared" si="34"/>
        <v/>
      </c>
    </row>
    <row r="257" spans="1:29" ht="18" customHeight="1" x14ac:dyDescent="0.2">
      <c r="A257" s="10" t="str">
        <f t="shared" si="32"/>
        <v/>
      </c>
      <c r="B257" s="121"/>
      <c r="C257" s="122"/>
      <c r="D257" s="122"/>
      <c r="E257" s="11"/>
      <c r="F257" s="11"/>
      <c r="G257" s="11"/>
      <c r="H257" s="17"/>
      <c r="I257" s="159"/>
      <c r="J257" s="4"/>
      <c r="K257" s="34"/>
      <c r="L257" s="35"/>
      <c r="M257" s="38">
        <f t="shared" si="35"/>
        <v>0</v>
      </c>
      <c r="N257" s="46"/>
      <c r="O257" s="1"/>
      <c r="P257" s="26">
        <f>IF(H257=0,0,NETWORKDAYS(H257,EOMONTH(H257,0),Kataloge!$K$2:$K$67)*8)</f>
        <v>0</v>
      </c>
      <c r="Q257" s="39"/>
      <c r="R257" s="24"/>
      <c r="S257" s="1"/>
      <c r="T257" s="32">
        <f t="shared" si="36"/>
        <v>0</v>
      </c>
      <c r="U257" s="1"/>
      <c r="V257" s="40"/>
      <c r="W257" s="25">
        <f t="shared" si="37"/>
        <v>0</v>
      </c>
      <c r="X257" s="1"/>
      <c r="Y257" s="33"/>
      <c r="Z257" s="25">
        <f t="shared" si="38"/>
        <v>0</v>
      </c>
      <c r="AA257" s="65">
        <f t="shared" si="39"/>
        <v>0</v>
      </c>
      <c r="AB257" s="65">
        <f t="shared" si="33"/>
        <v>0</v>
      </c>
      <c r="AC257" s="149" t="str">
        <f t="shared" si="34"/>
        <v/>
      </c>
    </row>
    <row r="258" spans="1:29" ht="18" customHeight="1" x14ac:dyDescent="0.2">
      <c r="A258" s="10" t="str">
        <f t="shared" si="32"/>
        <v/>
      </c>
      <c r="B258" s="121"/>
      <c r="C258" s="122"/>
      <c r="D258" s="122"/>
      <c r="E258" s="11"/>
      <c r="F258" s="11"/>
      <c r="G258" s="11"/>
      <c r="H258" s="17"/>
      <c r="I258" s="159"/>
      <c r="J258" s="4"/>
      <c r="K258" s="34"/>
      <c r="L258" s="35"/>
      <c r="M258" s="38">
        <f t="shared" si="35"/>
        <v>0</v>
      </c>
      <c r="N258" s="46"/>
      <c r="O258" s="1"/>
      <c r="P258" s="26">
        <f>IF(H258=0,0,NETWORKDAYS(H258,EOMONTH(H258,0),Kataloge!$K$2:$K$67)*8)</f>
        <v>0</v>
      </c>
      <c r="Q258" s="39"/>
      <c r="R258" s="24"/>
      <c r="S258" s="1"/>
      <c r="T258" s="32">
        <f t="shared" si="36"/>
        <v>0</v>
      </c>
      <c r="U258" s="1"/>
      <c r="V258" s="40"/>
      <c r="W258" s="25">
        <f t="shared" si="37"/>
        <v>0</v>
      </c>
      <c r="X258" s="1"/>
      <c r="Y258" s="33"/>
      <c r="Z258" s="25">
        <f t="shared" si="38"/>
        <v>0</v>
      </c>
      <c r="AA258" s="65">
        <f t="shared" si="39"/>
        <v>0</v>
      </c>
      <c r="AB258" s="65">
        <f t="shared" si="33"/>
        <v>0</v>
      </c>
      <c r="AC258" s="149" t="str">
        <f t="shared" si="34"/>
        <v/>
      </c>
    </row>
    <row r="259" spans="1:29" ht="18" customHeight="1" x14ac:dyDescent="0.2">
      <c r="A259" s="10" t="str">
        <f t="shared" si="32"/>
        <v/>
      </c>
      <c r="B259" s="121"/>
      <c r="C259" s="122"/>
      <c r="D259" s="122"/>
      <c r="E259" s="11"/>
      <c r="F259" s="11"/>
      <c r="G259" s="11"/>
      <c r="H259" s="17"/>
      <c r="I259" s="159"/>
      <c r="J259" s="4"/>
      <c r="K259" s="34"/>
      <c r="L259" s="35"/>
      <c r="M259" s="38">
        <f t="shared" si="35"/>
        <v>0</v>
      </c>
      <c r="N259" s="46"/>
      <c r="O259" s="1"/>
      <c r="P259" s="26">
        <f>IF(H259=0,0,NETWORKDAYS(H259,EOMONTH(H259,0),Kataloge!$K$2:$K$67)*8)</f>
        <v>0</v>
      </c>
      <c r="Q259" s="39"/>
      <c r="R259" s="24"/>
      <c r="S259" s="1"/>
      <c r="T259" s="32">
        <f t="shared" si="36"/>
        <v>0</v>
      </c>
      <c r="U259" s="1"/>
      <c r="V259" s="40"/>
      <c r="W259" s="25">
        <f t="shared" si="37"/>
        <v>0</v>
      </c>
      <c r="X259" s="1"/>
      <c r="Y259" s="33"/>
      <c r="Z259" s="25">
        <f t="shared" si="38"/>
        <v>0</v>
      </c>
      <c r="AA259" s="65">
        <f t="shared" si="39"/>
        <v>0</v>
      </c>
      <c r="AB259" s="65">
        <f t="shared" si="33"/>
        <v>0</v>
      </c>
      <c r="AC259" s="149" t="str">
        <f t="shared" si="34"/>
        <v/>
      </c>
    </row>
    <row r="260" spans="1:29" ht="18" customHeight="1" x14ac:dyDescent="0.2">
      <c r="A260" s="10" t="str">
        <f t="shared" si="32"/>
        <v/>
      </c>
      <c r="B260" s="121"/>
      <c r="C260" s="122"/>
      <c r="D260" s="122"/>
      <c r="E260" s="11"/>
      <c r="F260" s="11"/>
      <c r="G260" s="11"/>
      <c r="H260" s="17"/>
      <c r="I260" s="159"/>
      <c r="J260" s="4"/>
      <c r="K260" s="34"/>
      <c r="L260" s="35"/>
      <c r="M260" s="38">
        <f t="shared" si="35"/>
        <v>0</v>
      </c>
      <c r="N260" s="46"/>
      <c r="O260" s="1"/>
      <c r="P260" s="26">
        <f>IF(H260=0,0,NETWORKDAYS(H260,EOMONTH(H260,0),Kataloge!$K$2:$K$67)*8)</f>
        <v>0</v>
      </c>
      <c r="Q260" s="39"/>
      <c r="R260" s="24"/>
      <c r="S260" s="1"/>
      <c r="T260" s="32">
        <f t="shared" si="36"/>
        <v>0</v>
      </c>
      <c r="U260" s="1"/>
      <c r="V260" s="40"/>
      <c r="W260" s="25">
        <f t="shared" si="37"/>
        <v>0</v>
      </c>
      <c r="X260" s="1"/>
      <c r="Y260" s="33"/>
      <c r="Z260" s="25">
        <f t="shared" si="38"/>
        <v>0</v>
      </c>
      <c r="AA260" s="65">
        <f t="shared" si="39"/>
        <v>0</v>
      </c>
      <c r="AB260" s="65">
        <f t="shared" si="33"/>
        <v>0</v>
      </c>
      <c r="AC260" s="149" t="str">
        <f t="shared" si="34"/>
        <v/>
      </c>
    </row>
    <row r="261" spans="1:29" ht="18" customHeight="1" x14ac:dyDescent="0.2">
      <c r="A261" s="10" t="str">
        <f t="shared" si="32"/>
        <v/>
      </c>
      <c r="B261" s="121"/>
      <c r="C261" s="122"/>
      <c r="D261" s="122"/>
      <c r="E261" s="11"/>
      <c r="F261" s="11"/>
      <c r="G261" s="11"/>
      <c r="H261" s="17"/>
      <c r="I261" s="159"/>
      <c r="J261" s="4"/>
      <c r="K261" s="34"/>
      <c r="L261" s="35"/>
      <c r="M261" s="38">
        <f t="shared" si="35"/>
        <v>0</v>
      </c>
      <c r="N261" s="46"/>
      <c r="O261" s="1"/>
      <c r="P261" s="26">
        <f>IF(H261=0,0,NETWORKDAYS(H261,EOMONTH(H261,0),Kataloge!$K$2:$K$67)*8)</f>
        <v>0</v>
      </c>
      <c r="Q261" s="39"/>
      <c r="R261" s="24"/>
      <c r="S261" s="1"/>
      <c r="T261" s="32">
        <f t="shared" si="36"/>
        <v>0</v>
      </c>
      <c r="U261" s="1"/>
      <c r="V261" s="40"/>
      <c r="W261" s="25">
        <f t="shared" si="37"/>
        <v>0</v>
      </c>
      <c r="X261" s="1"/>
      <c r="Y261" s="33"/>
      <c r="Z261" s="25">
        <f t="shared" si="38"/>
        <v>0</v>
      </c>
      <c r="AA261" s="65">
        <f t="shared" si="39"/>
        <v>0</v>
      </c>
      <c r="AB261" s="65">
        <f t="shared" si="33"/>
        <v>0</v>
      </c>
      <c r="AC261" s="149" t="str">
        <f t="shared" si="34"/>
        <v/>
      </c>
    </row>
    <row r="262" spans="1:29" ht="18" customHeight="1" x14ac:dyDescent="0.2">
      <c r="A262" s="10" t="str">
        <f t="shared" si="32"/>
        <v/>
      </c>
      <c r="B262" s="121"/>
      <c r="C262" s="122"/>
      <c r="D262" s="122"/>
      <c r="E262" s="11"/>
      <c r="F262" s="11"/>
      <c r="G262" s="11"/>
      <c r="H262" s="17"/>
      <c r="I262" s="159"/>
      <c r="J262" s="4"/>
      <c r="K262" s="34"/>
      <c r="L262" s="35"/>
      <c r="M262" s="38">
        <f t="shared" si="35"/>
        <v>0</v>
      </c>
      <c r="N262" s="46"/>
      <c r="O262" s="1"/>
      <c r="P262" s="26">
        <f>IF(H262=0,0,NETWORKDAYS(H262,EOMONTH(H262,0),Kataloge!$K$2:$K$67)*8)</f>
        <v>0</v>
      </c>
      <c r="Q262" s="39"/>
      <c r="R262" s="24"/>
      <c r="S262" s="1"/>
      <c r="T262" s="32">
        <f t="shared" si="36"/>
        <v>0</v>
      </c>
      <c r="U262" s="1"/>
      <c r="V262" s="40"/>
      <c r="W262" s="25">
        <f t="shared" si="37"/>
        <v>0</v>
      </c>
      <c r="X262" s="1"/>
      <c r="Y262" s="33"/>
      <c r="Z262" s="25">
        <f t="shared" si="38"/>
        <v>0</v>
      </c>
      <c r="AA262" s="65">
        <f t="shared" si="39"/>
        <v>0</v>
      </c>
      <c r="AB262" s="65">
        <f t="shared" si="33"/>
        <v>0</v>
      </c>
      <c r="AC262" s="149" t="str">
        <f t="shared" si="34"/>
        <v/>
      </c>
    </row>
    <row r="263" spans="1:29" ht="18" customHeight="1" x14ac:dyDescent="0.2">
      <c r="A263" s="10" t="str">
        <f t="shared" si="32"/>
        <v/>
      </c>
      <c r="B263" s="121"/>
      <c r="C263" s="122"/>
      <c r="D263" s="122"/>
      <c r="E263" s="11"/>
      <c r="F263" s="11"/>
      <c r="G263" s="11"/>
      <c r="H263" s="17"/>
      <c r="I263" s="159"/>
      <c r="J263" s="4"/>
      <c r="K263" s="34"/>
      <c r="L263" s="35"/>
      <c r="M263" s="38">
        <f t="shared" si="35"/>
        <v>0</v>
      </c>
      <c r="N263" s="46"/>
      <c r="O263" s="1"/>
      <c r="P263" s="26">
        <f>IF(H263=0,0,NETWORKDAYS(H263,EOMONTH(H263,0),Kataloge!$K$2:$K$67)*8)</f>
        <v>0</v>
      </c>
      <c r="Q263" s="39"/>
      <c r="R263" s="24"/>
      <c r="S263" s="1"/>
      <c r="T263" s="32">
        <f t="shared" si="36"/>
        <v>0</v>
      </c>
      <c r="U263" s="1"/>
      <c r="V263" s="40"/>
      <c r="W263" s="25">
        <f t="shared" si="37"/>
        <v>0</v>
      </c>
      <c r="X263" s="1"/>
      <c r="Y263" s="33"/>
      <c r="Z263" s="25">
        <f t="shared" si="38"/>
        <v>0</v>
      </c>
      <c r="AA263" s="65">
        <f t="shared" si="39"/>
        <v>0</v>
      </c>
      <c r="AB263" s="65">
        <f t="shared" si="33"/>
        <v>0</v>
      </c>
      <c r="AC263" s="149" t="str">
        <f t="shared" si="34"/>
        <v/>
      </c>
    </row>
    <row r="264" spans="1:29" ht="18" customHeight="1" x14ac:dyDescent="0.2">
      <c r="A264" s="10" t="str">
        <f t="shared" si="32"/>
        <v/>
      </c>
      <c r="B264" s="121"/>
      <c r="C264" s="122"/>
      <c r="D264" s="122"/>
      <c r="E264" s="11"/>
      <c r="F264" s="11"/>
      <c r="G264" s="11"/>
      <c r="H264" s="17"/>
      <c r="I264" s="159"/>
      <c r="J264" s="4"/>
      <c r="K264" s="34"/>
      <c r="L264" s="35"/>
      <c r="M264" s="38">
        <f t="shared" si="35"/>
        <v>0</v>
      </c>
      <c r="N264" s="46"/>
      <c r="O264" s="1"/>
      <c r="P264" s="26">
        <f>IF(H264=0,0,NETWORKDAYS(H264,EOMONTH(H264,0),Kataloge!$K$2:$K$67)*8)</f>
        <v>0</v>
      </c>
      <c r="Q264" s="39"/>
      <c r="R264" s="24"/>
      <c r="S264" s="1"/>
      <c r="T264" s="32">
        <f t="shared" si="36"/>
        <v>0</v>
      </c>
      <c r="U264" s="1"/>
      <c r="V264" s="40"/>
      <c r="W264" s="25">
        <f t="shared" si="37"/>
        <v>0</v>
      </c>
      <c r="X264" s="1"/>
      <c r="Y264" s="33"/>
      <c r="Z264" s="25">
        <f t="shared" si="38"/>
        <v>0</v>
      </c>
      <c r="AA264" s="65">
        <f t="shared" si="39"/>
        <v>0</v>
      </c>
      <c r="AB264" s="65">
        <f t="shared" si="33"/>
        <v>0</v>
      </c>
      <c r="AC264" s="149" t="str">
        <f t="shared" si="34"/>
        <v/>
      </c>
    </row>
    <row r="265" spans="1:29" ht="18" customHeight="1" x14ac:dyDescent="0.2">
      <c r="A265" s="10" t="str">
        <f t="shared" si="32"/>
        <v/>
      </c>
      <c r="B265" s="121"/>
      <c r="C265" s="122"/>
      <c r="D265" s="122"/>
      <c r="E265" s="11"/>
      <c r="F265" s="11"/>
      <c r="G265" s="11"/>
      <c r="H265" s="17"/>
      <c r="I265" s="159"/>
      <c r="J265" s="4"/>
      <c r="K265" s="34"/>
      <c r="L265" s="35"/>
      <c r="M265" s="38">
        <f t="shared" si="35"/>
        <v>0</v>
      </c>
      <c r="N265" s="46"/>
      <c r="O265" s="1"/>
      <c r="P265" s="26">
        <f>IF(H265=0,0,NETWORKDAYS(H265,EOMONTH(H265,0),Kataloge!$K$2:$K$67)*8)</f>
        <v>0</v>
      </c>
      <c r="Q265" s="39"/>
      <c r="R265" s="24"/>
      <c r="S265" s="1"/>
      <c r="T265" s="32">
        <f t="shared" si="36"/>
        <v>0</v>
      </c>
      <c r="U265" s="1"/>
      <c r="V265" s="40"/>
      <c r="W265" s="25">
        <f t="shared" si="37"/>
        <v>0</v>
      </c>
      <c r="X265" s="1"/>
      <c r="Y265" s="33"/>
      <c r="Z265" s="25">
        <f t="shared" si="38"/>
        <v>0</v>
      </c>
      <c r="AA265" s="65">
        <f t="shared" si="39"/>
        <v>0</v>
      </c>
      <c r="AB265" s="65">
        <f t="shared" si="33"/>
        <v>0</v>
      </c>
      <c r="AC265" s="149" t="str">
        <f t="shared" si="34"/>
        <v/>
      </c>
    </row>
    <row r="266" spans="1:29" ht="18" customHeight="1" x14ac:dyDescent="0.2">
      <c r="A266" s="10" t="str">
        <f t="shared" si="32"/>
        <v/>
      </c>
      <c r="B266" s="121"/>
      <c r="C266" s="122"/>
      <c r="D266" s="122"/>
      <c r="E266" s="11"/>
      <c r="F266" s="11"/>
      <c r="G266" s="11"/>
      <c r="H266" s="17"/>
      <c r="I266" s="159"/>
      <c r="J266" s="4"/>
      <c r="K266" s="34"/>
      <c r="L266" s="35"/>
      <c r="M266" s="38">
        <f t="shared" si="35"/>
        <v>0</v>
      </c>
      <c r="N266" s="46"/>
      <c r="O266" s="1"/>
      <c r="P266" s="26">
        <f>IF(H266=0,0,NETWORKDAYS(H266,EOMONTH(H266,0),Kataloge!$K$2:$K$67)*8)</f>
        <v>0</v>
      </c>
      <c r="Q266" s="39"/>
      <c r="R266" s="24"/>
      <c r="S266" s="1"/>
      <c r="T266" s="32">
        <f t="shared" si="36"/>
        <v>0</v>
      </c>
      <c r="U266" s="1"/>
      <c r="V266" s="40"/>
      <c r="W266" s="25">
        <f t="shared" si="37"/>
        <v>0</v>
      </c>
      <c r="X266" s="1"/>
      <c r="Y266" s="33"/>
      <c r="Z266" s="25">
        <f t="shared" si="38"/>
        <v>0</v>
      </c>
      <c r="AA266" s="65">
        <f t="shared" si="39"/>
        <v>0</v>
      </c>
      <c r="AB266" s="65">
        <f t="shared" si="33"/>
        <v>0</v>
      </c>
      <c r="AC266" s="149" t="str">
        <f t="shared" si="34"/>
        <v/>
      </c>
    </row>
    <row r="267" spans="1:29" ht="18" customHeight="1" x14ac:dyDescent="0.2">
      <c r="A267" s="10" t="str">
        <f t="shared" si="32"/>
        <v/>
      </c>
      <c r="B267" s="121"/>
      <c r="C267" s="122"/>
      <c r="D267" s="122"/>
      <c r="E267" s="11"/>
      <c r="F267" s="11"/>
      <c r="G267" s="11"/>
      <c r="H267" s="17"/>
      <c r="I267" s="159"/>
      <c r="J267" s="4"/>
      <c r="K267" s="34"/>
      <c r="L267" s="35"/>
      <c r="M267" s="38">
        <f t="shared" si="35"/>
        <v>0</v>
      </c>
      <c r="N267" s="46"/>
      <c r="O267" s="1"/>
      <c r="P267" s="26">
        <f>IF(H267=0,0,NETWORKDAYS(H267,EOMONTH(H267,0),Kataloge!$K$2:$K$67)*8)</f>
        <v>0</v>
      </c>
      <c r="Q267" s="39"/>
      <c r="R267" s="24"/>
      <c r="S267" s="1"/>
      <c r="T267" s="32">
        <f t="shared" si="36"/>
        <v>0</v>
      </c>
      <c r="U267" s="1"/>
      <c r="V267" s="40"/>
      <c r="W267" s="25">
        <f t="shared" si="37"/>
        <v>0</v>
      </c>
      <c r="X267" s="1"/>
      <c r="Y267" s="33"/>
      <c r="Z267" s="25">
        <f t="shared" si="38"/>
        <v>0</v>
      </c>
      <c r="AA267" s="65">
        <f t="shared" si="39"/>
        <v>0</v>
      </c>
      <c r="AB267" s="65">
        <f t="shared" si="33"/>
        <v>0</v>
      </c>
      <c r="AC267" s="149" t="str">
        <f t="shared" si="34"/>
        <v/>
      </c>
    </row>
    <row r="268" spans="1:29" ht="18" customHeight="1" x14ac:dyDescent="0.2">
      <c r="A268" s="10" t="str">
        <f t="shared" si="32"/>
        <v/>
      </c>
      <c r="B268" s="121"/>
      <c r="C268" s="122"/>
      <c r="D268" s="122"/>
      <c r="E268" s="11"/>
      <c r="F268" s="11"/>
      <c r="G268" s="11"/>
      <c r="H268" s="17"/>
      <c r="I268" s="159"/>
      <c r="J268" s="4"/>
      <c r="K268" s="34"/>
      <c r="L268" s="35"/>
      <c r="M268" s="38">
        <f t="shared" si="35"/>
        <v>0</v>
      </c>
      <c r="N268" s="46"/>
      <c r="O268" s="1"/>
      <c r="P268" s="26">
        <f>IF(H268=0,0,NETWORKDAYS(H268,EOMONTH(H268,0),Kataloge!$K$2:$K$67)*8)</f>
        <v>0</v>
      </c>
      <c r="Q268" s="39"/>
      <c r="R268" s="24"/>
      <c r="S268" s="1"/>
      <c r="T268" s="32">
        <f t="shared" si="36"/>
        <v>0</v>
      </c>
      <c r="U268" s="1"/>
      <c r="V268" s="40"/>
      <c r="W268" s="25">
        <f t="shared" si="37"/>
        <v>0</v>
      </c>
      <c r="X268" s="1"/>
      <c r="Y268" s="33"/>
      <c r="Z268" s="25">
        <f t="shared" si="38"/>
        <v>0</v>
      </c>
      <c r="AA268" s="65">
        <f t="shared" si="39"/>
        <v>0</v>
      </c>
      <c r="AB268" s="65">
        <f t="shared" si="33"/>
        <v>0</v>
      </c>
      <c r="AC268" s="149" t="str">
        <f t="shared" si="34"/>
        <v/>
      </c>
    </row>
    <row r="269" spans="1:29" ht="18" customHeight="1" x14ac:dyDescent="0.2">
      <c r="A269" s="10" t="str">
        <f t="shared" si="32"/>
        <v/>
      </c>
      <c r="B269" s="121"/>
      <c r="C269" s="122"/>
      <c r="D269" s="122"/>
      <c r="E269" s="11"/>
      <c r="F269" s="11"/>
      <c r="G269" s="11"/>
      <c r="H269" s="17"/>
      <c r="I269" s="159"/>
      <c r="J269" s="4"/>
      <c r="K269" s="34"/>
      <c r="L269" s="35"/>
      <c r="M269" s="38">
        <f t="shared" si="35"/>
        <v>0</v>
      </c>
      <c r="N269" s="46"/>
      <c r="O269" s="1"/>
      <c r="P269" s="26">
        <f>IF(H269=0,0,NETWORKDAYS(H269,EOMONTH(H269,0),Kataloge!$K$2:$K$67)*8)</f>
        <v>0</v>
      </c>
      <c r="Q269" s="39"/>
      <c r="R269" s="24"/>
      <c r="S269" s="1"/>
      <c r="T269" s="32">
        <f t="shared" si="36"/>
        <v>0</v>
      </c>
      <c r="U269" s="1"/>
      <c r="V269" s="40"/>
      <c r="W269" s="25">
        <f t="shared" si="37"/>
        <v>0</v>
      </c>
      <c r="X269" s="1"/>
      <c r="Y269" s="33"/>
      <c r="Z269" s="25">
        <f t="shared" si="38"/>
        <v>0</v>
      </c>
      <c r="AA269" s="65">
        <f t="shared" si="39"/>
        <v>0</v>
      </c>
      <c r="AB269" s="65">
        <f t="shared" si="33"/>
        <v>0</v>
      </c>
      <c r="AC269" s="149" t="str">
        <f t="shared" si="34"/>
        <v/>
      </c>
    </row>
    <row r="270" spans="1:29" ht="18" customHeight="1" x14ac:dyDescent="0.2">
      <c r="A270" s="10" t="str">
        <f t="shared" si="32"/>
        <v/>
      </c>
      <c r="B270" s="121"/>
      <c r="C270" s="122"/>
      <c r="D270" s="122"/>
      <c r="E270" s="11"/>
      <c r="F270" s="11"/>
      <c r="G270" s="11"/>
      <c r="H270" s="17"/>
      <c r="I270" s="159"/>
      <c r="J270" s="4"/>
      <c r="K270" s="34"/>
      <c r="L270" s="35"/>
      <c r="M270" s="38">
        <f t="shared" si="35"/>
        <v>0</v>
      </c>
      <c r="N270" s="46"/>
      <c r="O270" s="1"/>
      <c r="P270" s="26">
        <f>IF(H270=0,0,NETWORKDAYS(H270,EOMONTH(H270,0),Kataloge!$K$2:$K$67)*8)</f>
        <v>0</v>
      </c>
      <c r="Q270" s="39"/>
      <c r="R270" s="24"/>
      <c r="S270" s="1"/>
      <c r="T270" s="32">
        <f t="shared" si="36"/>
        <v>0</v>
      </c>
      <c r="U270" s="1"/>
      <c r="V270" s="40"/>
      <c r="W270" s="25">
        <f t="shared" si="37"/>
        <v>0</v>
      </c>
      <c r="X270" s="1"/>
      <c r="Y270" s="33"/>
      <c r="Z270" s="25">
        <f t="shared" si="38"/>
        <v>0</v>
      </c>
      <c r="AA270" s="65">
        <f t="shared" si="39"/>
        <v>0</v>
      </c>
      <c r="AB270" s="65">
        <f t="shared" si="33"/>
        <v>0</v>
      </c>
      <c r="AC270" s="149" t="str">
        <f t="shared" si="34"/>
        <v/>
      </c>
    </row>
    <row r="271" spans="1:29" ht="18" customHeight="1" x14ac:dyDescent="0.2">
      <c r="A271" s="10" t="str">
        <f t="shared" si="32"/>
        <v/>
      </c>
      <c r="B271" s="121"/>
      <c r="C271" s="122"/>
      <c r="D271" s="122"/>
      <c r="E271" s="11"/>
      <c r="F271" s="11"/>
      <c r="G271" s="11"/>
      <c r="H271" s="17"/>
      <c r="I271" s="159"/>
      <c r="J271" s="4"/>
      <c r="K271" s="34"/>
      <c r="L271" s="35"/>
      <c r="M271" s="38">
        <f t="shared" si="35"/>
        <v>0</v>
      </c>
      <c r="N271" s="46"/>
      <c r="O271" s="1"/>
      <c r="P271" s="26">
        <f>IF(H271=0,0,NETWORKDAYS(H271,EOMONTH(H271,0),Kataloge!$K$2:$K$67)*8)</f>
        <v>0</v>
      </c>
      <c r="Q271" s="39"/>
      <c r="R271" s="24"/>
      <c r="S271" s="1"/>
      <c r="T271" s="32">
        <f t="shared" si="36"/>
        <v>0</v>
      </c>
      <c r="U271" s="1"/>
      <c r="V271" s="40"/>
      <c r="W271" s="25">
        <f t="shared" si="37"/>
        <v>0</v>
      </c>
      <c r="X271" s="1"/>
      <c r="Y271" s="33"/>
      <c r="Z271" s="25">
        <f t="shared" si="38"/>
        <v>0</v>
      </c>
      <c r="AA271" s="65">
        <f t="shared" si="39"/>
        <v>0</v>
      </c>
      <c r="AB271" s="65">
        <f t="shared" si="33"/>
        <v>0</v>
      </c>
      <c r="AC271" s="149" t="str">
        <f t="shared" si="34"/>
        <v/>
      </c>
    </row>
    <row r="272" spans="1:29" ht="18" customHeight="1" x14ac:dyDescent="0.2">
      <c r="A272" s="10" t="str">
        <f t="shared" si="32"/>
        <v/>
      </c>
      <c r="B272" s="121"/>
      <c r="C272" s="122"/>
      <c r="D272" s="122"/>
      <c r="E272" s="11"/>
      <c r="F272" s="11"/>
      <c r="G272" s="11"/>
      <c r="H272" s="17"/>
      <c r="I272" s="159"/>
      <c r="J272" s="4"/>
      <c r="K272" s="34"/>
      <c r="L272" s="35"/>
      <c r="M272" s="38">
        <f t="shared" si="35"/>
        <v>0</v>
      </c>
      <c r="N272" s="46"/>
      <c r="O272" s="1"/>
      <c r="P272" s="26">
        <f>IF(H272=0,0,NETWORKDAYS(H272,EOMONTH(H272,0),Kataloge!$K$2:$K$67)*8)</f>
        <v>0</v>
      </c>
      <c r="Q272" s="39"/>
      <c r="R272" s="24"/>
      <c r="S272" s="1"/>
      <c r="T272" s="32">
        <f t="shared" si="36"/>
        <v>0</v>
      </c>
      <c r="U272" s="1"/>
      <c r="V272" s="40"/>
      <c r="W272" s="25">
        <f t="shared" si="37"/>
        <v>0</v>
      </c>
      <c r="X272" s="1"/>
      <c r="Y272" s="33"/>
      <c r="Z272" s="25">
        <f t="shared" si="38"/>
        <v>0</v>
      </c>
      <c r="AA272" s="65">
        <f t="shared" si="39"/>
        <v>0</v>
      </c>
      <c r="AB272" s="65">
        <f t="shared" si="33"/>
        <v>0</v>
      </c>
      <c r="AC272" s="149" t="str">
        <f t="shared" si="34"/>
        <v/>
      </c>
    </row>
    <row r="273" spans="1:29" ht="18" customHeight="1" x14ac:dyDescent="0.2">
      <c r="A273" s="10" t="str">
        <f t="shared" si="32"/>
        <v/>
      </c>
      <c r="B273" s="121"/>
      <c r="C273" s="122"/>
      <c r="D273" s="122"/>
      <c r="E273" s="11"/>
      <c r="F273" s="11"/>
      <c r="G273" s="11"/>
      <c r="H273" s="17"/>
      <c r="I273" s="159"/>
      <c r="J273" s="4"/>
      <c r="K273" s="34"/>
      <c r="L273" s="35"/>
      <c r="M273" s="38">
        <f t="shared" si="35"/>
        <v>0</v>
      </c>
      <c r="N273" s="46"/>
      <c r="O273" s="1"/>
      <c r="P273" s="26">
        <f>IF(H273=0,0,NETWORKDAYS(H273,EOMONTH(H273,0),Kataloge!$K$2:$K$67)*8)</f>
        <v>0</v>
      </c>
      <c r="Q273" s="39"/>
      <c r="R273" s="24"/>
      <c r="S273" s="1"/>
      <c r="T273" s="32">
        <f t="shared" si="36"/>
        <v>0</v>
      </c>
      <c r="U273" s="1"/>
      <c r="V273" s="40"/>
      <c r="W273" s="25">
        <f t="shared" si="37"/>
        <v>0</v>
      </c>
      <c r="X273" s="1"/>
      <c r="Y273" s="33"/>
      <c r="Z273" s="25">
        <f t="shared" si="38"/>
        <v>0</v>
      </c>
      <c r="AA273" s="65">
        <f t="shared" si="39"/>
        <v>0</v>
      </c>
      <c r="AB273" s="65">
        <f t="shared" si="33"/>
        <v>0</v>
      </c>
      <c r="AC273" s="149" t="str">
        <f t="shared" si="34"/>
        <v/>
      </c>
    </row>
    <row r="274" spans="1:29" ht="18" customHeight="1" x14ac:dyDescent="0.2">
      <c r="A274" s="10" t="str">
        <f t="shared" si="32"/>
        <v/>
      </c>
      <c r="B274" s="121"/>
      <c r="C274" s="122"/>
      <c r="D274" s="122"/>
      <c r="E274" s="11"/>
      <c r="F274" s="11"/>
      <c r="G274" s="11"/>
      <c r="H274" s="17"/>
      <c r="I274" s="159"/>
      <c r="J274" s="4"/>
      <c r="K274" s="34"/>
      <c r="L274" s="35"/>
      <c r="M274" s="38">
        <f t="shared" si="35"/>
        <v>0</v>
      </c>
      <c r="N274" s="46"/>
      <c r="O274" s="1"/>
      <c r="P274" s="26">
        <f>IF(H274=0,0,NETWORKDAYS(H274,EOMONTH(H274,0),Kataloge!$K$2:$K$67)*8)</f>
        <v>0</v>
      </c>
      <c r="Q274" s="39"/>
      <c r="R274" s="24"/>
      <c r="S274" s="1"/>
      <c r="T274" s="32">
        <f t="shared" si="36"/>
        <v>0</v>
      </c>
      <c r="U274" s="1"/>
      <c r="V274" s="40"/>
      <c r="W274" s="25">
        <f t="shared" si="37"/>
        <v>0</v>
      </c>
      <c r="X274" s="1"/>
      <c r="Y274" s="33"/>
      <c r="Z274" s="25">
        <f t="shared" si="38"/>
        <v>0</v>
      </c>
      <c r="AA274" s="65">
        <f t="shared" si="39"/>
        <v>0</v>
      </c>
      <c r="AB274" s="65">
        <f t="shared" si="33"/>
        <v>0</v>
      </c>
      <c r="AC274" s="149" t="str">
        <f t="shared" si="34"/>
        <v/>
      </c>
    </row>
    <row r="275" spans="1:29" ht="18" customHeight="1" x14ac:dyDescent="0.2">
      <c r="A275" s="10" t="str">
        <f t="shared" si="32"/>
        <v/>
      </c>
      <c r="B275" s="121"/>
      <c r="C275" s="122"/>
      <c r="D275" s="122"/>
      <c r="E275" s="11"/>
      <c r="F275" s="11"/>
      <c r="G275" s="11"/>
      <c r="H275" s="17"/>
      <c r="I275" s="159"/>
      <c r="J275" s="4"/>
      <c r="K275" s="34"/>
      <c r="L275" s="35"/>
      <c r="M275" s="38">
        <f t="shared" si="35"/>
        <v>0</v>
      </c>
      <c r="N275" s="46"/>
      <c r="O275" s="1"/>
      <c r="P275" s="26">
        <f>IF(H275=0,0,NETWORKDAYS(H275,EOMONTH(H275,0),Kataloge!$K$2:$K$67)*8)</f>
        <v>0</v>
      </c>
      <c r="Q275" s="39"/>
      <c r="R275" s="24"/>
      <c r="S275" s="1"/>
      <c r="T275" s="32">
        <f t="shared" si="36"/>
        <v>0</v>
      </c>
      <c r="U275" s="1"/>
      <c r="V275" s="40"/>
      <c r="W275" s="25">
        <f t="shared" si="37"/>
        <v>0</v>
      </c>
      <c r="X275" s="1"/>
      <c r="Y275" s="33"/>
      <c r="Z275" s="25">
        <f t="shared" si="38"/>
        <v>0</v>
      </c>
      <c r="AA275" s="65">
        <f t="shared" si="39"/>
        <v>0</v>
      </c>
      <c r="AB275" s="65">
        <f t="shared" si="33"/>
        <v>0</v>
      </c>
      <c r="AC275" s="149" t="str">
        <f t="shared" si="34"/>
        <v/>
      </c>
    </row>
    <row r="276" spans="1:29" ht="18" customHeight="1" x14ac:dyDescent="0.2">
      <c r="A276" s="10" t="str">
        <f t="shared" si="32"/>
        <v/>
      </c>
      <c r="B276" s="121"/>
      <c r="C276" s="122"/>
      <c r="D276" s="122"/>
      <c r="E276" s="11"/>
      <c r="F276" s="11"/>
      <c r="G276" s="11"/>
      <c r="H276" s="17"/>
      <c r="I276" s="159"/>
      <c r="J276" s="4"/>
      <c r="K276" s="34"/>
      <c r="L276" s="35"/>
      <c r="M276" s="38">
        <f t="shared" si="35"/>
        <v>0</v>
      </c>
      <c r="N276" s="46"/>
      <c r="O276" s="1"/>
      <c r="P276" s="26">
        <f>IF(H276=0,0,NETWORKDAYS(H276,EOMONTH(H276,0),Kataloge!$K$2:$K$67)*8)</f>
        <v>0</v>
      </c>
      <c r="Q276" s="39"/>
      <c r="R276" s="24"/>
      <c r="S276" s="1"/>
      <c r="T276" s="32">
        <f t="shared" si="36"/>
        <v>0</v>
      </c>
      <c r="U276" s="1"/>
      <c r="V276" s="40"/>
      <c r="W276" s="25">
        <f t="shared" si="37"/>
        <v>0</v>
      </c>
      <c r="X276" s="1"/>
      <c r="Y276" s="33"/>
      <c r="Z276" s="25">
        <f t="shared" si="38"/>
        <v>0</v>
      </c>
      <c r="AA276" s="65">
        <f t="shared" si="39"/>
        <v>0</v>
      </c>
      <c r="AB276" s="65">
        <f t="shared" si="33"/>
        <v>0</v>
      </c>
      <c r="AC276" s="149" t="str">
        <f t="shared" si="34"/>
        <v/>
      </c>
    </row>
    <row r="277" spans="1:29" ht="18" customHeight="1" x14ac:dyDescent="0.2">
      <c r="A277" s="10" t="str">
        <f t="shared" si="32"/>
        <v/>
      </c>
      <c r="B277" s="121"/>
      <c r="C277" s="122"/>
      <c r="D277" s="122"/>
      <c r="E277" s="11"/>
      <c r="F277" s="11"/>
      <c r="G277" s="11"/>
      <c r="H277" s="17"/>
      <c r="I277" s="159"/>
      <c r="J277" s="4"/>
      <c r="K277" s="34"/>
      <c r="L277" s="35"/>
      <c r="M277" s="38">
        <f t="shared" si="35"/>
        <v>0</v>
      </c>
      <c r="N277" s="46"/>
      <c r="O277" s="1"/>
      <c r="P277" s="26">
        <f>IF(H277=0,0,NETWORKDAYS(H277,EOMONTH(H277,0),Kataloge!$K$2:$K$67)*8)</f>
        <v>0</v>
      </c>
      <c r="Q277" s="39"/>
      <c r="R277" s="24"/>
      <c r="S277" s="1"/>
      <c r="T277" s="32">
        <f t="shared" si="36"/>
        <v>0</v>
      </c>
      <c r="U277" s="1"/>
      <c r="V277" s="40"/>
      <c r="W277" s="25">
        <f t="shared" si="37"/>
        <v>0</v>
      </c>
      <c r="X277" s="1"/>
      <c r="Y277" s="33"/>
      <c r="Z277" s="25">
        <f t="shared" si="38"/>
        <v>0</v>
      </c>
      <c r="AA277" s="65">
        <f t="shared" si="39"/>
        <v>0</v>
      </c>
      <c r="AB277" s="65">
        <f t="shared" si="33"/>
        <v>0</v>
      </c>
      <c r="AC277" s="149" t="str">
        <f t="shared" si="34"/>
        <v/>
      </c>
    </row>
  </sheetData>
  <sheetProtection password="D62E" sheet="1" objects="1" scenarios="1" autoFilter="0"/>
  <conditionalFormatting sqref="N28:N277">
    <cfRule type="cellIs" dxfId="5" priority="12" operator="greaterThan">
      <formula>M28</formula>
    </cfRule>
  </conditionalFormatting>
  <conditionalFormatting sqref="R28:R277">
    <cfRule type="cellIs" dxfId="4" priority="9" operator="greaterThan">
      <formula>AA28</formula>
    </cfRule>
  </conditionalFormatting>
  <conditionalFormatting sqref="A28:Z277">
    <cfRule type="expression" dxfId="3" priority="1">
      <formula>$AC28=""</formula>
    </cfRule>
  </conditionalFormatting>
  <conditionalFormatting sqref="C28:C277">
    <cfRule type="cellIs" dxfId="2" priority="14" operator="notBetween">
      <formula>$AA$12</formula>
      <formula>$AB$12</formula>
    </cfRule>
  </conditionalFormatting>
  <conditionalFormatting sqref="C12">
    <cfRule type="cellIs" dxfId="1" priority="7" operator="equal">
      <formula>"Bitte auswählen!"</formula>
    </cfRule>
  </conditionalFormatting>
  <conditionalFormatting sqref="C8 C10 C12">
    <cfRule type="cellIs" dxfId="0" priority="5" operator="equal">
      <formula>""</formula>
    </cfRule>
  </conditionalFormatting>
  <dataValidations count="3">
    <dataValidation type="list" allowBlank="1" showErrorMessage="1" errorTitle="Ergebnis" error="Bitte auswählen!" sqref="C12">
      <formula1>Haushaltsjahr</formula1>
    </dataValidation>
    <dataValidation type="list" allowBlank="1" showErrorMessage="1" errorTitle="Ergebnis" error="Bitte auswählen!" sqref="H28:H277">
      <formula1>Monat</formula1>
    </dataValidation>
    <dataValidation type="list" allowBlank="1" showErrorMessage="1" errorTitle="Ergebnis" error="Bitte auswählen!" sqref="Y28:Y277">
      <formula1>StEK</formula1>
    </dataValidation>
  </dataValidations>
  <printOptions horizontalCentered="1"/>
  <pageMargins left="0.59055118110236227" right="0.19685039370078741" top="0.59055118110236227" bottom="0.59055118110236227" header="0.19685039370078741" footer="0.19685039370078741"/>
  <pageSetup paperSize="8" scale="57" fitToHeight="0" orientation="landscape" useFirstPageNumber="1" r:id="rId1"/>
  <headerFooter>
    <oddFooter>&amp;C&amp;9Seite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C00000"/>
  </sheetPr>
  <dimension ref="A1:X67"/>
  <sheetViews>
    <sheetView showGridLines="0" topLeftCell="Y1" workbookViewId="0">
      <selection activeCell="Y1" sqref="Y1"/>
    </sheetView>
  </sheetViews>
  <sheetFormatPr baseColWidth="10" defaultColWidth="11.42578125" defaultRowHeight="12.75" x14ac:dyDescent="0.2"/>
  <cols>
    <col min="1" max="1" width="5.7109375" style="49" hidden="1" customWidth="1"/>
    <col min="2" max="2" width="15.7109375" style="23" hidden="1" customWidth="1"/>
    <col min="3" max="3" width="2.7109375" style="49" hidden="1" customWidth="1"/>
    <col min="4" max="7" width="10.7109375" style="49" hidden="1" customWidth="1"/>
    <col min="8" max="9" width="12.7109375" style="49" hidden="1" customWidth="1"/>
    <col min="10" max="10" width="2.7109375" style="49" hidden="1" customWidth="1"/>
    <col min="11" max="11" width="12.7109375" style="49" hidden="1" customWidth="1"/>
    <col min="12" max="12" width="20.7109375" style="49" hidden="1" customWidth="1"/>
    <col min="13" max="13" width="2.7109375" style="49" hidden="1" customWidth="1"/>
    <col min="14" max="14" width="10.7109375" style="49" hidden="1" customWidth="1"/>
    <col min="15" max="15" width="1.5703125" style="49" hidden="1" customWidth="1"/>
    <col min="16" max="16" width="22.140625" style="52" hidden="1" customWidth="1"/>
    <col min="17" max="17" width="13.7109375" style="52" hidden="1" customWidth="1"/>
    <col min="18" max="18" width="11.42578125" style="52" hidden="1" customWidth="1"/>
    <col min="19" max="24" width="11.42578125" style="49" hidden="1" customWidth="1"/>
    <col min="25" max="16384" width="11.42578125" style="49"/>
  </cols>
  <sheetData>
    <row r="1" spans="1:24" x14ac:dyDescent="0.2">
      <c r="A1" s="55"/>
      <c r="B1" s="55" t="s">
        <v>12</v>
      </c>
      <c r="D1" s="50" t="str">
        <f>IF(OR('Nachweis Miete_MNK'!$C$12="",'Nachweis Miete_MNK'!$C$12="Bitte auswählen!"),"",DATE('Nachweis Miete_MNK'!$C$12,ROW(),1))</f>
        <v/>
      </c>
      <c r="E1" s="50" t="str">
        <f>IF(AND(D1&gt;=DATE(YEAR($I$2),MONTH($I$2),1),D1&lt;=$I$3),D1,"")</f>
        <v/>
      </c>
      <c r="F1" s="54">
        <f>IFERROR(SMALL($E$1:$E$12,ROW()),0)</f>
        <v>0</v>
      </c>
      <c r="G1" s="51" t="s">
        <v>56</v>
      </c>
      <c r="H1" s="51"/>
      <c r="I1" s="48">
        <f>'Nachweis Miete_MNK'!C12</f>
        <v>0</v>
      </c>
      <c r="K1" s="18" t="s">
        <v>27</v>
      </c>
      <c r="L1" s="18" t="s">
        <v>28</v>
      </c>
      <c r="N1" s="57" t="s">
        <v>46</v>
      </c>
      <c r="P1" s="136" t="s">
        <v>81</v>
      </c>
      <c r="Q1" s="136" t="s">
        <v>82</v>
      </c>
      <c r="S1" s="168">
        <v>2022</v>
      </c>
      <c r="T1" s="168">
        <v>2023</v>
      </c>
      <c r="U1" s="168">
        <v>2024</v>
      </c>
      <c r="V1" s="168">
        <v>2025</v>
      </c>
      <c r="W1" s="168">
        <v>2026</v>
      </c>
      <c r="X1" s="168">
        <v>2027</v>
      </c>
    </row>
    <row r="2" spans="1:24" x14ac:dyDescent="0.2">
      <c r="A2" s="55"/>
      <c r="B2" s="56">
        <f>IF(OR('Nachweis Miete_MNK'!$C$8="",'Nachweis Miete_MNK'!$C$10=""),0,YEAR('Nachweis Miete_MNK'!$C$8))</f>
        <v>0</v>
      </c>
      <c r="D2" s="50" t="str">
        <f>IF(OR('Nachweis Miete_MNK'!$C$12="",'Nachweis Miete_MNK'!$C$12="Bitte auswählen!"),"",DATE('Nachweis Miete_MNK'!$C$12,ROW(),1))</f>
        <v/>
      </c>
      <c r="E2" s="50" t="str">
        <f t="shared" ref="E2:E12" si="0">IF(AND(D2&gt;=DATE(YEAR($I$2),MONTH($I$2),1),D2&lt;=$I$3),D2,"")</f>
        <v/>
      </c>
      <c r="F2" s="54">
        <f t="shared" ref="F2:F12" si="1">IFERROR(SMALL($E$1:$E$12,ROW()),0)</f>
        <v>0</v>
      </c>
      <c r="G2" s="51" t="s">
        <v>54</v>
      </c>
      <c r="H2" s="53">
        <f>'Nachweis Miete_MNK'!C8</f>
        <v>0</v>
      </c>
      <c r="I2" s="53">
        <f>IFERROR(MAX($H$2,DATE($I$1,1,1)),0)</f>
        <v>1</v>
      </c>
      <c r="K2" s="19">
        <v>44562</v>
      </c>
      <c r="L2" s="19" t="s">
        <v>29</v>
      </c>
      <c r="N2" s="58">
        <v>4.5999999999999996</v>
      </c>
      <c r="P2" s="136" t="s">
        <v>83</v>
      </c>
      <c r="Q2" s="136" t="s">
        <v>84</v>
      </c>
    </row>
    <row r="3" spans="1:24" x14ac:dyDescent="0.2">
      <c r="A3" s="55">
        <v>1</v>
      </c>
      <c r="B3" s="56">
        <f>IF(OR('Nachweis Miete_MNK'!$C$8="",'Nachweis Miete_MNK'!$C$10=""),0,IF((YEAR('Nachweis Miete_MNK'!$C$10)-YEAR('Nachweis Miete_MNK'!$C$8)&lt;A3),0,B2+1))</f>
        <v>0</v>
      </c>
      <c r="D3" s="50" t="str">
        <f>IF(OR('Nachweis Miete_MNK'!$C$12="",'Nachweis Miete_MNK'!$C$12="Bitte auswählen!"),"",DATE('Nachweis Miete_MNK'!$C$12,ROW(),1))</f>
        <v/>
      </c>
      <c r="E3" s="50" t="str">
        <f t="shared" si="0"/>
        <v/>
      </c>
      <c r="F3" s="54">
        <f t="shared" si="1"/>
        <v>0</v>
      </c>
      <c r="G3" s="51" t="s">
        <v>55</v>
      </c>
      <c r="H3" s="53">
        <f>'Nachweis Miete_MNK'!C10</f>
        <v>0</v>
      </c>
      <c r="I3" s="53">
        <f>IFERROR(MIN($H$3,DATE($I$1,12,31)),0)</f>
        <v>0</v>
      </c>
      <c r="K3" s="20">
        <v>44666</v>
      </c>
      <c r="L3" s="20" t="s">
        <v>30</v>
      </c>
    </row>
    <row r="4" spans="1:24" x14ac:dyDescent="0.2">
      <c r="A4" s="55">
        <v>2</v>
      </c>
      <c r="B4" s="56">
        <f>IF(OR('Nachweis Miete_MNK'!$C$8="",'Nachweis Miete_MNK'!$C$10=""),0,IF((YEAR('Nachweis Miete_MNK'!$C$10)-YEAR('Nachweis Miete_MNK'!$C$8)&lt;A4),0,B3+1))</f>
        <v>0</v>
      </c>
      <c r="D4" s="50" t="str">
        <f>IF(OR('Nachweis Miete_MNK'!$C$12="",'Nachweis Miete_MNK'!$C$12="Bitte auswählen!"),"",DATE('Nachweis Miete_MNK'!$C$12,ROW(),1))</f>
        <v/>
      </c>
      <c r="E4" s="50" t="str">
        <f t="shared" si="0"/>
        <v/>
      </c>
      <c r="F4" s="54">
        <f t="shared" si="1"/>
        <v>0</v>
      </c>
      <c r="K4" s="20">
        <v>44669</v>
      </c>
      <c r="L4" s="20" t="s">
        <v>31</v>
      </c>
    </row>
    <row r="5" spans="1:24" x14ac:dyDescent="0.2">
      <c r="A5" s="55">
        <v>3</v>
      </c>
      <c r="B5" s="56">
        <f>IF(OR('Nachweis Miete_MNK'!$C$8="",'Nachweis Miete_MNK'!$C$10=""),0,IF((YEAR('Nachweis Miete_MNK'!$C$10)-YEAR('Nachweis Miete_MNK'!$C$8)&lt;A5),0,B4+1))</f>
        <v>0</v>
      </c>
      <c r="D5" s="50" t="str">
        <f>IF(OR('Nachweis Miete_MNK'!$C$12="",'Nachweis Miete_MNK'!$C$12="Bitte auswählen!"),"",DATE('Nachweis Miete_MNK'!$C$12,ROW(),1))</f>
        <v/>
      </c>
      <c r="E5" s="50" t="str">
        <f t="shared" si="0"/>
        <v/>
      </c>
      <c r="F5" s="54">
        <f t="shared" si="1"/>
        <v>0</v>
      </c>
      <c r="K5" s="20">
        <v>44682</v>
      </c>
      <c r="L5" s="20" t="s">
        <v>32</v>
      </c>
    </row>
    <row r="6" spans="1:24" x14ac:dyDescent="0.2">
      <c r="A6" s="55">
        <v>4</v>
      </c>
      <c r="B6" s="56">
        <f>IF(OR('Nachweis Miete_MNK'!$C$8="",'Nachweis Miete_MNK'!$C$10=""),0,IF((YEAR('Nachweis Miete_MNK'!$C$10)-YEAR('Nachweis Miete_MNK'!$C$8)&lt;A6),0,B5+1))</f>
        <v>0</v>
      </c>
      <c r="D6" s="50" t="str">
        <f>IF(OR('Nachweis Miete_MNK'!$C$12="",'Nachweis Miete_MNK'!$C$12="Bitte auswählen!"),"",DATE('Nachweis Miete_MNK'!$C$12,ROW(),1))</f>
        <v/>
      </c>
      <c r="E6" s="50" t="str">
        <f t="shared" si="0"/>
        <v/>
      </c>
      <c r="F6" s="54">
        <f t="shared" si="1"/>
        <v>0</v>
      </c>
      <c r="K6" s="20">
        <v>44707</v>
      </c>
      <c r="L6" s="20" t="s">
        <v>33</v>
      </c>
    </row>
    <row r="7" spans="1:24" x14ac:dyDescent="0.2">
      <c r="A7" s="55">
        <v>5</v>
      </c>
      <c r="B7" s="56">
        <f>IF(OR('Nachweis Miete_MNK'!$C$8="",'Nachweis Miete_MNK'!$C$10=""),0,IF((YEAR('Nachweis Miete_MNK'!$C$10)-YEAR('Nachweis Miete_MNK'!$C$8)&lt;A7),0,B6+1))</f>
        <v>0</v>
      </c>
      <c r="D7" s="50" t="str">
        <f>IF(OR('Nachweis Miete_MNK'!$C$12="",'Nachweis Miete_MNK'!$C$12="Bitte auswählen!"),"",DATE('Nachweis Miete_MNK'!$C$12,ROW(),1))</f>
        <v/>
      </c>
      <c r="E7" s="50" t="str">
        <f t="shared" si="0"/>
        <v/>
      </c>
      <c r="F7" s="54">
        <f t="shared" si="1"/>
        <v>0</v>
      </c>
      <c r="K7" s="20">
        <v>44718</v>
      </c>
      <c r="L7" s="20" t="s">
        <v>34</v>
      </c>
    </row>
    <row r="8" spans="1:24" x14ac:dyDescent="0.2">
      <c r="D8" s="50" t="str">
        <f>IF(OR('Nachweis Miete_MNK'!$C$12="",'Nachweis Miete_MNK'!$C$12="Bitte auswählen!"),"",DATE('Nachweis Miete_MNK'!$C$12,ROW(),1))</f>
        <v/>
      </c>
      <c r="E8" s="50" t="str">
        <f t="shared" si="0"/>
        <v/>
      </c>
      <c r="F8" s="54">
        <f t="shared" si="1"/>
        <v>0</v>
      </c>
      <c r="K8" s="20">
        <v>44824</v>
      </c>
      <c r="L8" s="20" t="s">
        <v>35</v>
      </c>
    </row>
    <row r="9" spans="1:24" x14ac:dyDescent="0.2">
      <c r="D9" s="50" t="str">
        <f>IF(OR('Nachweis Miete_MNK'!$C$12="",'Nachweis Miete_MNK'!$C$12="Bitte auswählen!"),"",DATE('Nachweis Miete_MNK'!$C$12,ROW(),1))</f>
        <v/>
      </c>
      <c r="E9" s="50" t="str">
        <f t="shared" si="0"/>
        <v/>
      </c>
      <c r="F9" s="54">
        <f t="shared" si="1"/>
        <v>0</v>
      </c>
      <c r="K9" s="19">
        <v>44837</v>
      </c>
      <c r="L9" s="19" t="s">
        <v>36</v>
      </c>
    </row>
    <row r="10" spans="1:24" x14ac:dyDescent="0.2">
      <c r="D10" s="50" t="str">
        <f>IF(OR('Nachweis Miete_MNK'!$C$12="",'Nachweis Miete_MNK'!$C$12="Bitte auswählen!"),"",DATE('Nachweis Miete_MNK'!$C$12,ROW(),1))</f>
        <v/>
      </c>
      <c r="E10" s="50" t="str">
        <f t="shared" si="0"/>
        <v/>
      </c>
      <c r="F10" s="54">
        <f t="shared" si="1"/>
        <v>0</v>
      </c>
      <c r="K10" s="19">
        <v>44865</v>
      </c>
      <c r="L10" s="19" t="s">
        <v>37</v>
      </c>
    </row>
    <row r="11" spans="1:24" x14ac:dyDescent="0.2">
      <c r="D11" s="50" t="str">
        <f>IF(OR('Nachweis Miete_MNK'!$C$12="",'Nachweis Miete_MNK'!$C$12="Bitte auswählen!"),"",DATE('Nachweis Miete_MNK'!$C$12,ROW(),1))</f>
        <v/>
      </c>
      <c r="E11" s="50" t="str">
        <f t="shared" si="0"/>
        <v/>
      </c>
      <c r="F11" s="54">
        <f t="shared" si="1"/>
        <v>0</v>
      </c>
      <c r="K11" s="19">
        <v>44920</v>
      </c>
      <c r="L11" s="19" t="s">
        <v>38</v>
      </c>
    </row>
    <row r="12" spans="1:24" x14ac:dyDescent="0.2">
      <c r="D12" s="50" t="str">
        <f>IF(OR('Nachweis Miete_MNK'!$C$12="",'Nachweis Miete_MNK'!$C$12="Bitte auswählen!"),"",DATE('Nachweis Miete_MNK'!$C$12,ROW(),1))</f>
        <v/>
      </c>
      <c r="E12" s="50" t="str">
        <f t="shared" si="0"/>
        <v/>
      </c>
      <c r="F12" s="54">
        <f t="shared" si="1"/>
        <v>0</v>
      </c>
      <c r="K12" s="19">
        <v>44921</v>
      </c>
      <c r="L12" s="19" t="s">
        <v>39</v>
      </c>
    </row>
    <row r="13" spans="1:24" x14ac:dyDescent="0.2">
      <c r="K13" s="21">
        <v>44927</v>
      </c>
      <c r="L13" s="21" t="s">
        <v>29</v>
      </c>
    </row>
    <row r="14" spans="1:24" x14ac:dyDescent="0.2">
      <c r="K14" s="22">
        <v>45023</v>
      </c>
      <c r="L14" s="22" t="s">
        <v>30</v>
      </c>
    </row>
    <row r="15" spans="1:24" x14ac:dyDescent="0.2">
      <c r="K15" s="22">
        <v>45026</v>
      </c>
      <c r="L15" s="22" t="s">
        <v>31</v>
      </c>
    </row>
    <row r="16" spans="1:24" x14ac:dyDescent="0.2">
      <c r="K16" s="22">
        <v>45047</v>
      </c>
      <c r="L16" s="22" t="s">
        <v>32</v>
      </c>
    </row>
    <row r="17" spans="11:12" x14ac:dyDescent="0.2">
      <c r="K17" s="22">
        <v>45064</v>
      </c>
      <c r="L17" s="22" t="s">
        <v>33</v>
      </c>
    </row>
    <row r="18" spans="11:12" x14ac:dyDescent="0.2">
      <c r="K18" s="22">
        <v>45075</v>
      </c>
      <c r="L18" s="22" t="s">
        <v>34</v>
      </c>
    </row>
    <row r="19" spans="11:12" x14ac:dyDescent="0.2">
      <c r="K19" s="22">
        <v>45189</v>
      </c>
      <c r="L19" s="22" t="s">
        <v>35</v>
      </c>
    </row>
    <row r="20" spans="11:12" x14ac:dyDescent="0.2">
      <c r="K20" s="21">
        <v>45202</v>
      </c>
      <c r="L20" s="21" t="s">
        <v>36</v>
      </c>
    </row>
    <row r="21" spans="11:12" x14ac:dyDescent="0.2">
      <c r="K21" s="21">
        <v>45230</v>
      </c>
      <c r="L21" s="21" t="s">
        <v>37</v>
      </c>
    </row>
    <row r="22" spans="11:12" x14ac:dyDescent="0.2">
      <c r="K22" s="21">
        <v>45285</v>
      </c>
      <c r="L22" s="21" t="s">
        <v>38</v>
      </c>
    </row>
    <row r="23" spans="11:12" x14ac:dyDescent="0.2">
      <c r="K23" s="21">
        <v>45286</v>
      </c>
      <c r="L23" s="21" t="s">
        <v>39</v>
      </c>
    </row>
    <row r="24" spans="11:12" x14ac:dyDescent="0.2">
      <c r="K24" s="19">
        <v>45292</v>
      </c>
      <c r="L24" s="19" t="s">
        <v>29</v>
      </c>
    </row>
    <row r="25" spans="11:12" x14ac:dyDescent="0.2">
      <c r="K25" s="20">
        <v>45380</v>
      </c>
      <c r="L25" s="20" t="s">
        <v>30</v>
      </c>
    </row>
    <row r="26" spans="11:12" x14ac:dyDescent="0.2">
      <c r="K26" s="20">
        <v>45383</v>
      </c>
      <c r="L26" s="20" t="s">
        <v>31</v>
      </c>
    </row>
    <row r="27" spans="11:12" x14ac:dyDescent="0.2">
      <c r="K27" s="20">
        <v>45413</v>
      </c>
      <c r="L27" s="20" t="s">
        <v>32</v>
      </c>
    </row>
    <row r="28" spans="11:12" x14ac:dyDescent="0.2">
      <c r="K28" s="20">
        <v>45421</v>
      </c>
      <c r="L28" s="20" t="s">
        <v>33</v>
      </c>
    </row>
    <row r="29" spans="11:12" x14ac:dyDescent="0.2">
      <c r="K29" s="20">
        <v>45432</v>
      </c>
      <c r="L29" s="20" t="s">
        <v>34</v>
      </c>
    </row>
    <row r="30" spans="11:12" x14ac:dyDescent="0.2">
      <c r="K30" s="20">
        <v>45555</v>
      </c>
      <c r="L30" s="20" t="s">
        <v>35</v>
      </c>
    </row>
    <row r="31" spans="11:12" x14ac:dyDescent="0.2">
      <c r="K31" s="19">
        <v>45568</v>
      </c>
      <c r="L31" s="19" t="s">
        <v>36</v>
      </c>
    </row>
    <row r="32" spans="11:12" x14ac:dyDescent="0.2">
      <c r="K32" s="19">
        <v>45596</v>
      </c>
      <c r="L32" s="19" t="s">
        <v>37</v>
      </c>
    </row>
    <row r="33" spans="11:12" x14ac:dyDescent="0.2">
      <c r="K33" s="19">
        <v>45651</v>
      </c>
      <c r="L33" s="19" t="s">
        <v>38</v>
      </c>
    </row>
    <row r="34" spans="11:12" x14ac:dyDescent="0.2">
      <c r="K34" s="19">
        <v>45652</v>
      </c>
      <c r="L34" s="19" t="s">
        <v>39</v>
      </c>
    </row>
    <row r="35" spans="11:12" x14ac:dyDescent="0.2">
      <c r="K35" s="21">
        <v>45658</v>
      </c>
      <c r="L35" s="21" t="s">
        <v>29</v>
      </c>
    </row>
    <row r="36" spans="11:12" x14ac:dyDescent="0.2">
      <c r="K36" s="22">
        <v>45765</v>
      </c>
      <c r="L36" s="22" t="s">
        <v>30</v>
      </c>
    </row>
    <row r="37" spans="11:12" x14ac:dyDescent="0.2">
      <c r="K37" s="22">
        <v>45768</v>
      </c>
      <c r="L37" s="22" t="s">
        <v>31</v>
      </c>
    </row>
    <row r="38" spans="11:12" x14ac:dyDescent="0.2">
      <c r="K38" s="22">
        <v>45778</v>
      </c>
      <c r="L38" s="22" t="s">
        <v>32</v>
      </c>
    </row>
    <row r="39" spans="11:12" x14ac:dyDescent="0.2">
      <c r="K39" s="22">
        <v>45806</v>
      </c>
      <c r="L39" s="22" t="s">
        <v>33</v>
      </c>
    </row>
    <row r="40" spans="11:12" x14ac:dyDescent="0.2">
      <c r="K40" s="22">
        <v>45817</v>
      </c>
      <c r="L40" s="22" t="s">
        <v>34</v>
      </c>
    </row>
    <row r="41" spans="11:12" x14ac:dyDescent="0.2">
      <c r="K41" s="22">
        <v>45920</v>
      </c>
      <c r="L41" s="22" t="s">
        <v>35</v>
      </c>
    </row>
    <row r="42" spans="11:12" x14ac:dyDescent="0.2">
      <c r="K42" s="21">
        <v>45933</v>
      </c>
      <c r="L42" s="21" t="s">
        <v>36</v>
      </c>
    </row>
    <row r="43" spans="11:12" x14ac:dyDescent="0.2">
      <c r="K43" s="21">
        <v>45961</v>
      </c>
      <c r="L43" s="21" t="s">
        <v>37</v>
      </c>
    </row>
    <row r="44" spans="11:12" x14ac:dyDescent="0.2">
      <c r="K44" s="21">
        <v>46016</v>
      </c>
      <c r="L44" s="21" t="s">
        <v>38</v>
      </c>
    </row>
    <row r="45" spans="11:12" x14ac:dyDescent="0.2">
      <c r="K45" s="21">
        <v>46017</v>
      </c>
      <c r="L45" s="21" t="s">
        <v>39</v>
      </c>
    </row>
    <row r="46" spans="11:12" x14ac:dyDescent="0.2">
      <c r="K46" s="19">
        <v>46023</v>
      </c>
      <c r="L46" s="19" t="s">
        <v>29</v>
      </c>
    </row>
    <row r="47" spans="11:12" x14ac:dyDescent="0.2">
      <c r="K47" s="20">
        <v>46115</v>
      </c>
      <c r="L47" s="20" t="s">
        <v>30</v>
      </c>
    </row>
    <row r="48" spans="11:12" x14ac:dyDescent="0.2">
      <c r="K48" s="20">
        <v>46118</v>
      </c>
      <c r="L48" s="20" t="s">
        <v>31</v>
      </c>
    </row>
    <row r="49" spans="11:12" x14ac:dyDescent="0.2">
      <c r="K49" s="20">
        <v>46143</v>
      </c>
      <c r="L49" s="20" t="s">
        <v>32</v>
      </c>
    </row>
    <row r="50" spans="11:12" x14ac:dyDescent="0.2">
      <c r="K50" s="20">
        <v>46156</v>
      </c>
      <c r="L50" s="20" t="s">
        <v>33</v>
      </c>
    </row>
    <row r="51" spans="11:12" x14ac:dyDescent="0.2">
      <c r="K51" s="20">
        <v>46167</v>
      </c>
      <c r="L51" s="20" t="s">
        <v>34</v>
      </c>
    </row>
    <row r="52" spans="11:12" x14ac:dyDescent="0.2">
      <c r="K52" s="20">
        <v>46285</v>
      </c>
      <c r="L52" s="20" t="s">
        <v>35</v>
      </c>
    </row>
    <row r="53" spans="11:12" x14ac:dyDescent="0.2">
      <c r="K53" s="19">
        <v>46298</v>
      </c>
      <c r="L53" s="19" t="s">
        <v>36</v>
      </c>
    </row>
    <row r="54" spans="11:12" x14ac:dyDescent="0.2">
      <c r="K54" s="19">
        <v>46326</v>
      </c>
      <c r="L54" s="19" t="s">
        <v>37</v>
      </c>
    </row>
    <row r="55" spans="11:12" x14ac:dyDescent="0.2">
      <c r="K55" s="19">
        <v>46381</v>
      </c>
      <c r="L55" s="19" t="s">
        <v>38</v>
      </c>
    </row>
    <row r="56" spans="11:12" x14ac:dyDescent="0.2">
      <c r="K56" s="19">
        <v>46382</v>
      </c>
      <c r="L56" s="19" t="s">
        <v>39</v>
      </c>
    </row>
    <row r="57" spans="11:12" x14ac:dyDescent="0.2">
      <c r="K57" s="21">
        <v>46388</v>
      </c>
      <c r="L57" s="21" t="s">
        <v>29</v>
      </c>
    </row>
    <row r="58" spans="11:12" x14ac:dyDescent="0.2">
      <c r="K58" s="22">
        <v>46472</v>
      </c>
      <c r="L58" s="22" t="s">
        <v>30</v>
      </c>
    </row>
    <row r="59" spans="11:12" x14ac:dyDescent="0.2">
      <c r="K59" s="22">
        <v>46475</v>
      </c>
      <c r="L59" s="22" t="s">
        <v>31</v>
      </c>
    </row>
    <row r="60" spans="11:12" x14ac:dyDescent="0.2">
      <c r="K60" s="22">
        <v>46508</v>
      </c>
      <c r="L60" s="22" t="s">
        <v>32</v>
      </c>
    </row>
    <row r="61" spans="11:12" x14ac:dyDescent="0.2">
      <c r="K61" s="22">
        <v>46513</v>
      </c>
      <c r="L61" s="22" t="s">
        <v>33</v>
      </c>
    </row>
    <row r="62" spans="11:12" x14ac:dyDescent="0.2">
      <c r="K62" s="22">
        <v>46524</v>
      </c>
      <c r="L62" s="22" t="s">
        <v>34</v>
      </c>
    </row>
    <row r="63" spans="11:12" x14ac:dyDescent="0.2">
      <c r="K63" s="22">
        <v>46650</v>
      </c>
      <c r="L63" s="22" t="s">
        <v>35</v>
      </c>
    </row>
    <row r="64" spans="11:12" x14ac:dyDescent="0.2">
      <c r="K64" s="21">
        <v>46663</v>
      </c>
      <c r="L64" s="21" t="s">
        <v>36</v>
      </c>
    </row>
    <row r="65" spans="11:12" x14ac:dyDescent="0.2">
      <c r="K65" s="21">
        <v>46691</v>
      </c>
      <c r="L65" s="21" t="s">
        <v>37</v>
      </c>
    </row>
    <row r="66" spans="11:12" x14ac:dyDescent="0.2">
      <c r="K66" s="21">
        <v>46746</v>
      </c>
      <c r="L66" s="21" t="s">
        <v>38</v>
      </c>
    </row>
    <row r="67" spans="11:12" x14ac:dyDescent="0.2">
      <c r="K67" s="21">
        <v>46747</v>
      </c>
      <c r="L67" s="21" t="s">
        <v>39</v>
      </c>
    </row>
  </sheetData>
  <sheetProtection password="D62E" sheet="1" objects="1" scenarios="1" autoFilter="0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C00000"/>
  </sheetPr>
  <dimension ref="A1:B500"/>
  <sheetViews>
    <sheetView showGridLines="0" topLeftCell="C1" workbookViewId="0">
      <selection activeCell="C1" sqref="C1"/>
    </sheetView>
  </sheetViews>
  <sheetFormatPr baseColWidth="10" defaultRowHeight="12.75" x14ac:dyDescent="0.2"/>
  <cols>
    <col min="1" max="1" width="10.5703125" style="141" hidden="1" customWidth="1"/>
    <col min="2" max="2" width="25.140625" hidden="1" customWidth="1"/>
  </cols>
  <sheetData>
    <row r="1" spans="1:2" x14ac:dyDescent="0.2">
      <c r="A1" s="142">
        <v>1</v>
      </c>
      <c r="B1" s="158" t="s">
        <v>82</v>
      </c>
    </row>
    <row r="2" spans="1:2" x14ac:dyDescent="0.2">
      <c r="A2" s="142">
        <f>A1</f>
        <v>1</v>
      </c>
      <c r="B2" s="158" t="s">
        <v>84</v>
      </c>
    </row>
    <row r="3" spans="1:2" x14ac:dyDescent="0.2">
      <c r="A3" s="142">
        <f>A2+1</f>
        <v>2</v>
      </c>
      <c r="B3" s="158" t="str">
        <f>$B$1</f>
        <v>KOSTEN_3_4</v>
      </c>
    </row>
    <row r="4" spans="1:2" x14ac:dyDescent="0.2">
      <c r="A4" s="142">
        <f t="shared" ref="A4" si="0">A3</f>
        <v>2</v>
      </c>
      <c r="B4" s="158" t="str">
        <f>$B$2</f>
        <v>KOSTEN_3_5</v>
      </c>
    </row>
    <row r="5" spans="1:2" x14ac:dyDescent="0.2">
      <c r="A5" s="142">
        <f t="shared" ref="A5" si="1">A4+1</f>
        <v>3</v>
      </c>
      <c r="B5" s="158" t="str">
        <f t="shared" ref="B5" si="2">$B$1</f>
        <v>KOSTEN_3_4</v>
      </c>
    </row>
    <row r="6" spans="1:2" x14ac:dyDescent="0.2">
      <c r="A6" s="142">
        <f t="shared" ref="A6" si="3">A5</f>
        <v>3</v>
      </c>
      <c r="B6" s="158" t="str">
        <f t="shared" ref="B6" si="4">$B$2</f>
        <v>KOSTEN_3_5</v>
      </c>
    </row>
    <row r="7" spans="1:2" x14ac:dyDescent="0.2">
      <c r="A7" s="142">
        <f t="shared" ref="A7" si="5">A6+1</f>
        <v>4</v>
      </c>
      <c r="B7" s="158" t="str">
        <f t="shared" ref="B7" si="6">$B$1</f>
        <v>KOSTEN_3_4</v>
      </c>
    </row>
    <row r="8" spans="1:2" x14ac:dyDescent="0.2">
      <c r="A8" s="142">
        <f t="shared" ref="A8" si="7">A7</f>
        <v>4</v>
      </c>
      <c r="B8" s="158" t="str">
        <f t="shared" ref="B8" si="8">$B$2</f>
        <v>KOSTEN_3_5</v>
      </c>
    </row>
    <row r="9" spans="1:2" x14ac:dyDescent="0.2">
      <c r="A9" s="142">
        <f t="shared" ref="A9" si="9">A8+1</f>
        <v>5</v>
      </c>
      <c r="B9" s="158" t="str">
        <f t="shared" ref="B9" si="10">$B$1</f>
        <v>KOSTEN_3_4</v>
      </c>
    </row>
    <row r="10" spans="1:2" x14ac:dyDescent="0.2">
      <c r="A10" s="142">
        <f t="shared" ref="A10" si="11">A9</f>
        <v>5</v>
      </c>
      <c r="B10" s="158" t="str">
        <f t="shared" ref="B10" si="12">$B$2</f>
        <v>KOSTEN_3_5</v>
      </c>
    </row>
    <row r="11" spans="1:2" x14ac:dyDescent="0.2">
      <c r="A11" s="142">
        <f t="shared" ref="A11" si="13">A10+1</f>
        <v>6</v>
      </c>
      <c r="B11" s="158" t="str">
        <f t="shared" ref="B11" si="14">$B$1</f>
        <v>KOSTEN_3_4</v>
      </c>
    </row>
    <row r="12" spans="1:2" x14ac:dyDescent="0.2">
      <c r="A12" s="142">
        <f t="shared" ref="A12" si="15">A11</f>
        <v>6</v>
      </c>
      <c r="B12" s="158" t="str">
        <f t="shared" ref="B12" si="16">$B$2</f>
        <v>KOSTEN_3_5</v>
      </c>
    </row>
    <row r="13" spans="1:2" x14ac:dyDescent="0.2">
      <c r="A13" s="142">
        <f t="shared" ref="A13" si="17">A12+1</f>
        <v>7</v>
      </c>
      <c r="B13" s="158" t="str">
        <f t="shared" ref="B13" si="18">$B$1</f>
        <v>KOSTEN_3_4</v>
      </c>
    </row>
    <row r="14" spans="1:2" x14ac:dyDescent="0.2">
      <c r="A14" s="142">
        <f t="shared" ref="A14" si="19">A13</f>
        <v>7</v>
      </c>
      <c r="B14" s="158" t="str">
        <f t="shared" ref="B14" si="20">$B$2</f>
        <v>KOSTEN_3_5</v>
      </c>
    </row>
    <row r="15" spans="1:2" x14ac:dyDescent="0.2">
      <c r="A15" s="142">
        <f t="shared" ref="A15" si="21">A14+1</f>
        <v>8</v>
      </c>
      <c r="B15" s="158" t="str">
        <f t="shared" ref="B15" si="22">$B$1</f>
        <v>KOSTEN_3_4</v>
      </c>
    </row>
    <row r="16" spans="1:2" x14ac:dyDescent="0.2">
      <c r="A16" s="142">
        <f t="shared" ref="A16" si="23">A15</f>
        <v>8</v>
      </c>
      <c r="B16" s="158" t="str">
        <f t="shared" ref="B16" si="24">$B$2</f>
        <v>KOSTEN_3_5</v>
      </c>
    </row>
    <row r="17" spans="1:2" x14ac:dyDescent="0.2">
      <c r="A17" s="142">
        <f t="shared" ref="A17" si="25">A16+1</f>
        <v>9</v>
      </c>
      <c r="B17" s="158" t="str">
        <f t="shared" ref="B17" si="26">$B$1</f>
        <v>KOSTEN_3_4</v>
      </c>
    </row>
    <row r="18" spans="1:2" x14ac:dyDescent="0.2">
      <c r="A18" s="142">
        <f t="shared" ref="A18" si="27">A17</f>
        <v>9</v>
      </c>
      <c r="B18" s="158" t="str">
        <f t="shared" ref="B18" si="28">$B$2</f>
        <v>KOSTEN_3_5</v>
      </c>
    </row>
    <row r="19" spans="1:2" x14ac:dyDescent="0.2">
      <c r="A19" s="142">
        <f t="shared" ref="A19" si="29">A18+1</f>
        <v>10</v>
      </c>
      <c r="B19" s="158" t="str">
        <f t="shared" ref="B19" si="30">$B$1</f>
        <v>KOSTEN_3_4</v>
      </c>
    </row>
    <row r="20" spans="1:2" x14ac:dyDescent="0.2">
      <c r="A20" s="142">
        <f t="shared" ref="A20" si="31">A19</f>
        <v>10</v>
      </c>
      <c r="B20" s="158" t="str">
        <f t="shared" ref="B20" si="32">$B$2</f>
        <v>KOSTEN_3_5</v>
      </c>
    </row>
    <row r="21" spans="1:2" x14ac:dyDescent="0.2">
      <c r="A21" s="142">
        <f t="shared" ref="A21" si="33">A20+1</f>
        <v>11</v>
      </c>
      <c r="B21" s="158" t="str">
        <f t="shared" ref="B21" si="34">$B$1</f>
        <v>KOSTEN_3_4</v>
      </c>
    </row>
    <row r="22" spans="1:2" x14ac:dyDescent="0.2">
      <c r="A22" s="142">
        <f t="shared" ref="A22" si="35">A21</f>
        <v>11</v>
      </c>
      <c r="B22" s="158" t="str">
        <f t="shared" ref="B22" si="36">$B$2</f>
        <v>KOSTEN_3_5</v>
      </c>
    </row>
    <row r="23" spans="1:2" x14ac:dyDescent="0.2">
      <c r="A23" s="142">
        <f t="shared" ref="A23" si="37">A22+1</f>
        <v>12</v>
      </c>
      <c r="B23" s="158" t="str">
        <f t="shared" ref="B23" si="38">$B$1</f>
        <v>KOSTEN_3_4</v>
      </c>
    </row>
    <row r="24" spans="1:2" x14ac:dyDescent="0.2">
      <c r="A24" s="142">
        <f t="shared" ref="A24" si="39">A23</f>
        <v>12</v>
      </c>
      <c r="B24" s="158" t="str">
        <f t="shared" ref="B24" si="40">$B$2</f>
        <v>KOSTEN_3_5</v>
      </c>
    </row>
    <row r="25" spans="1:2" x14ac:dyDescent="0.2">
      <c r="A25" s="142">
        <f t="shared" ref="A25" si="41">A24+1</f>
        <v>13</v>
      </c>
      <c r="B25" s="158" t="str">
        <f t="shared" ref="B25" si="42">$B$1</f>
        <v>KOSTEN_3_4</v>
      </c>
    </row>
    <row r="26" spans="1:2" x14ac:dyDescent="0.2">
      <c r="A26" s="142">
        <f t="shared" ref="A26" si="43">A25</f>
        <v>13</v>
      </c>
      <c r="B26" s="158" t="str">
        <f t="shared" ref="B26" si="44">$B$2</f>
        <v>KOSTEN_3_5</v>
      </c>
    </row>
    <row r="27" spans="1:2" x14ac:dyDescent="0.2">
      <c r="A27" s="142">
        <f t="shared" ref="A27" si="45">A26+1</f>
        <v>14</v>
      </c>
      <c r="B27" s="158" t="str">
        <f t="shared" ref="B27" si="46">$B$1</f>
        <v>KOSTEN_3_4</v>
      </c>
    </row>
    <row r="28" spans="1:2" x14ac:dyDescent="0.2">
      <c r="A28" s="142">
        <f t="shared" ref="A28" si="47">A27</f>
        <v>14</v>
      </c>
      <c r="B28" s="158" t="str">
        <f t="shared" ref="B28" si="48">$B$2</f>
        <v>KOSTEN_3_5</v>
      </c>
    </row>
    <row r="29" spans="1:2" x14ac:dyDescent="0.2">
      <c r="A29" s="142">
        <f t="shared" ref="A29" si="49">A28+1</f>
        <v>15</v>
      </c>
      <c r="B29" s="158" t="str">
        <f t="shared" ref="B29" si="50">$B$1</f>
        <v>KOSTEN_3_4</v>
      </c>
    </row>
    <row r="30" spans="1:2" x14ac:dyDescent="0.2">
      <c r="A30" s="142">
        <f t="shared" ref="A30" si="51">A29</f>
        <v>15</v>
      </c>
      <c r="B30" s="158" t="str">
        <f t="shared" ref="B30" si="52">$B$2</f>
        <v>KOSTEN_3_5</v>
      </c>
    </row>
    <row r="31" spans="1:2" x14ac:dyDescent="0.2">
      <c r="A31" s="142">
        <f t="shared" ref="A31" si="53">A30+1</f>
        <v>16</v>
      </c>
      <c r="B31" s="158" t="str">
        <f t="shared" ref="B31" si="54">$B$1</f>
        <v>KOSTEN_3_4</v>
      </c>
    </row>
    <row r="32" spans="1:2" x14ac:dyDescent="0.2">
      <c r="A32" s="142">
        <f t="shared" ref="A32" si="55">A31</f>
        <v>16</v>
      </c>
      <c r="B32" s="158" t="str">
        <f t="shared" ref="B32" si="56">$B$2</f>
        <v>KOSTEN_3_5</v>
      </c>
    </row>
    <row r="33" spans="1:2" x14ac:dyDescent="0.2">
      <c r="A33" s="142">
        <f t="shared" ref="A33" si="57">A32+1</f>
        <v>17</v>
      </c>
      <c r="B33" s="158" t="str">
        <f t="shared" ref="B33" si="58">$B$1</f>
        <v>KOSTEN_3_4</v>
      </c>
    </row>
    <row r="34" spans="1:2" x14ac:dyDescent="0.2">
      <c r="A34" s="142">
        <f t="shared" ref="A34" si="59">A33</f>
        <v>17</v>
      </c>
      <c r="B34" s="158" t="str">
        <f t="shared" ref="B34" si="60">$B$2</f>
        <v>KOSTEN_3_5</v>
      </c>
    </row>
    <row r="35" spans="1:2" x14ac:dyDescent="0.2">
      <c r="A35" s="142">
        <f t="shared" ref="A35" si="61">A34+1</f>
        <v>18</v>
      </c>
      <c r="B35" s="158" t="str">
        <f t="shared" ref="B35" si="62">$B$1</f>
        <v>KOSTEN_3_4</v>
      </c>
    </row>
    <row r="36" spans="1:2" x14ac:dyDescent="0.2">
      <c r="A36" s="142">
        <f t="shared" ref="A36" si="63">A35</f>
        <v>18</v>
      </c>
      <c r="B36" s="158" t="str">
        <f t="shared" ref="B36" si="64">$B$2</f>
        <v>KOSTEN_3_5</v>
      </c>
    </row>
    <row r="37" spans="1:2" x14ac:dyDescent="0.2">
      <c r="A37" s="142">
        <f t="shared" ref="A37" si="65">A36+1</f>
        <v>19</v>
      </c>
      <c r="B37" s="158" t="str">
        <f t="shared" ref="B37" si="66">$B$1</f>
        <v>KOSTEN_3_4</v>
      </c>
    </row>
    <row r="38" spans="1:2" x14ac:dyDescent="0.2">
      <c r="A38" s="142">
        <f t="shared" ref="A38" si="67">A37</f>
        <v>19</v>
      </c>
      <c r="B38" s="158" t="str">
        <f t="shared" ref="B38" si="68">$B$2</f>
        <v>KOSTEN_3_5</v>
      </c>
    </row>
    <row r="39" spans="1:2" x14ac:dyDescent="0.2">
      <c r="A39" s="142">
        <f t="shared" ref="A39" si="69">A38+1</f>
        <v>20</v>
      </c>
      <c r="B39" s="158" t="str">
        <f t="shared" ref="B39" si="70">$B$1</f>
        <v>KOSTEN_3_4</v>
      </c>
    </row>
    <row r="40" spans="1:2" x14ac:dyDescent="0.2">
      <c r="A40" s="142">
        <f t="shared" ref="A40" si="71">A39</f>
        <v>20</v>
      </c>
      <c r="B40" s="158" t="str">
        <f t="shared" ref="B40" si="72">$B$2</f>
        <v>KOSTEN_3_5</v>
      </c>
    </row>
    <row r="41" spans="1:2" x14ac:dyDescent="0.2">
      <c r="A41" s="142">
        <f t="shared" ref="A41" si="73">A40+1</f>
        <v>21</v>
      </c>
      <c r="B41" s="158" t="str">
        <f t="shared" ref="B41" si="74">$B$1</f>
        <v>KOSTEN_3_4</v>
      </c>
    </row>
    <row r="42" spans="1:2" x14ac:dyDescent="0.2">
      <c r="A42" s="142">
        <f t="shared" ref="A42" si="75">A41</f>
        <v>21</v>
      </c>
      <c r="B42" s="158" t="str">
        <f t="shared" ref="B42" si="76">$B$2</f>
        <v>KOSTEN_3_5</v>
      </c>
    </row>
    <row r="43" spans="1:2" x14ac:dyDescent="0.2">
      <c r="A43" s="142">
        <f t="shared" ref="A43" si="77">A42+1</f>
        <v>22</v>
      </c>
      <c r="B43" s="158" t="str">
        <f t="shared" ref="B43" si="78">$B$1</f>
        <v>KOSTEN_3_4</v>
      </c>
    </row>
    <row r="44" spans="1:2" x14ac:dyDescent="0.2">
      <c r="A44" s="142">
        <f t="shared" ref="A44" si="79">A43</f>
        <v>22</v>
      </c>
      <c r="B44" s="158" t="str">
        <f t="shared" ref="B44" si="80">$B$2</f>
        <v>KOSTEN_3_5</v>
      </c>
    </row>
    <row r="45" spans="1:2" x14ac:dyDescent="0.2">
      <c r="A45" s="142">
        <f t="shared" ref="A45" si="81">A44+1</f>
        <v>23</v>
      </c>
      <c r="B45" s="158" t="str">
        <f t="shared" ref="B45" si="82">$B$1</f>
        <v>KOSTEN_3_4</v>
      </c>
    </row>
    <row r="46" spans="1:2" x14ac:dyDescent="0.2">
      <c r="A46" s="142">
        <f t="shared" ref="A46" si="83">A45</f>
        <v>23</v>
      </c>
      <c r="B46" s="158" t="str">
        <f t="shared" ref="B46" si="84">$B$2</f>
        <v>KOSTEN_3_5</v>
      </c>
    </row>
    <row r="47" spans="1:2" x14ac:dyDescent="0.2">
      <c r="A47" s="142">
        <f t="shared" ref="A47" si="85">A46+1</f>
        <v>24</v>
      </c>
      <c r="B47" s="158" t="str">
        <f t="shared" ref="B47" si="86">$B$1</f>
        <v>KOSTEN_3_4</v>
      </c>
    </row>
    <row r="48" spans="1:2" x14ac:dyDescent="0.2">
      <c r="A48" s="142">
        <f t="shared" ref="A48" si="87">A47</f>
        <v>24</v>
      </c>
      <c r="B48" s="158" t="str">
        <f t="shared" ref="B48" si="88">$B$2</f>
        <v>KOSTEN_3_5</v>
      </c>
    </row>
    <row r="49" spans="1:2" x14ac:dyDescent="0.2">
      <c r="A49" s="142">
        <f t="shared" ref="A49" si="89">A48+1</f>
        <v>25</v>
      </c>
      <c r="B49" s="158" t="str">
        <f t="shared" ref="B49" si="90">$B$1</f>
        <v>KOSTEN_3_4</v>
      </c>
    </row>
    <row r="50" spans="1:2" x14ac:dyDescent="0.2">
      <c r="A50" s="142">
        <f t="shared" ref="A50" si="91">A49</f>
        <v>25</v>
      </c>
      <c r="B50" s="158" t="str">
        <f t="shared" ref="B50" si="92">$B$2</f>
        <v>KOSTEN_3_5</v>
      </c>
    </row>
    <row r="51" spans="1:2" x14ac:dyDescent="0.2">
      <c r="A51" s="142">
        <f t="shared" ref="A51" si="93">A50+1</f>
        <v>26</v>
      </c>
      <c r="B51" s="158" t="str">
        <f t="shared" ref="B51" si="94">$B$1</f>
        <v>KOSTEN_3_4</v>
      </c>
    </row>
    <row r="52" spans="1:2" x14ac:dyDescent="0.2">
      <c r="A52" s="142">
        <f t="shared" ref="A52" si="95">A51</f>
        <v>26</v>
      </c>
      <c r="B52" s="158" t="str">
        <f t="shared" ref="B52" si="96">$B$2</f>
        <v>KOSTEN_3_5</v>
      </c>
    </row>
    <row r="53" spans="1:2" x14ac:dyDescent="0.2">
      <c r="A53" s="142">
        <f t="shared" ref="A53" si="97">A52+1</f>
        <v>27</v>
      </c>
      <c r="B53" s="158" t="str">
        <f t="shared" ref="B53" si="98">$B$1</f>
        <v>KOSTEN_3_4</v>
      </c>
    </row>
    <row r="54" spans="1:2" x14ac:dyDescent="0.2">
      <c r="A54" s="142">
        <f t="shared" ref="A54" si="99">A53</f>
        <v>27</v>
      </c>
      <c r="B54" s="158" t="str">
        <f t="shared" ref="B54" si="100">$B$2</f>
        <v>KOSTEN_3_5</v>
      </c>
    </row>
    <row r="55" spans="1:2" x14ac:dyDescent="0.2">
      <c r="A55" s="142">
        <f t="shared" ref="A55" si="101">A54+1</f>
        <v>28</v>
      </c>
      <c r="B55" s="158" t="str">
        <f t="shared" ref="B55" si="102">$B$1</f>
        <v>KOSTEN_3_4</v>
      </c>
    </row>
    <row r="56" spans="1:2" x14ac:dyDescent="0.2">
      <c r="A56" s="142">
        <f t="shared" ref="A56" si="103">A55</f>
        <v>28</v>
      </c>
      <c r="B56" s="158" t="str">
        <f t="shared" ref="B56" si="104">$B$2</f>
        <v>KOSTEN_3_5</v>
      </c>
    </row>
    <row r="57" spans="1:2" x14ac:dyDescent="0.2">
      <c r="A57" s="142">
        <f t="shared" ref="A57" si="105">A56+1</f>
        <v>29</v>
      </c>
      <c r="B57" s="158" t="str">
        <f t="shared" ref="B57" si="106">$B$1</f>
        <v>KOSTEN_3_4</v>
      </c>
    </row>
    <row r="58" spans="1:2" x14ac:dyDescent="0.2">
      <c r="A58" s="142">
        <f t="shared" ref="A58" si="107">A57</f>
        <v>29</v>
      </c>
      <c r="B58" s="158" t="str">
        <f t="shared" ref="B58" si="108">$B$2</f>
        <v>KOSTEN_3_5</v>
      </c>
    </row>
    <row r="59" spans="1:2" x14ac:dyDescent="0.2">
      <c r="A59" s="142">
        <f t="shared" ref="A59" si="109">A58+1</f>
        <v>30</v>
      </c>
      <c r="B59" s="158" t="str">
        <f t="shared" ref="B59" si="110">$B$1</f>
        <v>KOSTEN_3_4</v>
      </c>
    </row>
    <row r="60" spans="1:2" x14ac:dyDescent="0.2">
      <c r="A60" s="142">
        <f t="shared" ref="A60" si="111">A59</f>
        <v>30</v>
      </c>
      <c r="B60" s="158" t="str">
        <f t="shared" ref="B60" si="112">$B$2</f>
        <v>KOSTEN_3_5</v>
      </c>
    </row>
    <row r="61" spans="1:2" x14ac:dyDescent="0.2">
      <c r="A61" s="142">
        <f t="shared" ref="A61" si="113">A60+1</f>
        <v>31</v>
      </c>
      <c r="B61" s="158" t="str">
        <f t="shared" ref="B61" si="114">$B$1</f>
        <v>KOSTEN_3_4</v>
      </c>
    </row>
    <row r="62" spans="1:2" x14ac:dyDescent="0.2">
      <c r="A62" s="142">
        <f t="shared" ref="A62" si="115">A61</f>
        <v>31</v>
      </c>
      <c r="B62" s="158" t="str">
        <f t="shared" ref="B62" si="116">$B$2</f>
        <v>KOSTEN_3_5</v>
      </c>
    </row>
    <row r="63" spans="1:2" x14ac:dyDescent="0.2">
      <c r="A63" s="142">
        <f t="shared" ref="A63" si="117">A62+1</f>
        <v>32</v>
      </c>
      <c r="B63" s="158" t="str">
        <f t="shared" ref="B63" si="118">$B$1</f>
        <v>KOSTEN_3_4</v>
      </c>
    </row>
    <row r="64" spans="1:2" x14ac:dyDescent="0.2">
      <c r="A64" s="142">
        <f t="shared" ref="A64" si="119">A63</f>
        <v>32</v>
      </c>
      <c r="B64" s="158" t="str">
        <f t="shared" ref="B64" si="120">$B$2</f>
        <v>KOSTEN_3_5</v>
      </c>
    </row>
    <row r="65" spans="1:2" x14ac:dyDescent="0.2">
      <c r="A65" s="142">
        <f t="shared" ref="A65" si="121">A64+1</f>
        <v>33</v>
      </c>
      <c r="B65" s="158" t="str">
        <f t="shared" ref="B65" si="122">$B$1</f>
        <v>KOSTEN_3_4</v>
      </c>
    </row>
    <row r="66" spans="1:2" x14ac:dyDescent="0.2">
      <c r="A66" s="142">
        <f t="shared" ref="A66" si="123">A65</f>
        <v>33</v>
      </c>
      <c r="B66" s="158" t="str">
        <f t="shared" ref="B66" si="124">$B$2</f>
        <v>KOSTEN_3_5</v>
      </c>
    </row>
    <row r="67" spans="1:2" x14ac:dyDescent="0.2">
      <c r="A67" s="142">
        <f t="shared" ref="A67" si="125">A66+1</f>
        <v>34</v>
      </c>
      <c r="B67" s="158" t="str">
        <f t="shared" ref="B67" si="126">$B$1</f>
        <v>KOSTEN_3_4</v>
      </c>
    </row>
    <row r="68" spans="1:2" x14ac:dyDescent="0.2">
      <c r="A68" s="142">
        <f t="shared" ref="A68" si="127">A67</f>
        <v>34</v>
      </c>
      <c r="B68" s="158" t="str">
        <f t="shared" ref="B68" si="128">$B$2</f>
        <v>KOSTEN_3_5</v>
      </c>
    </row>
    <row r="69" spans="1:2" x14ac:dyDescent="0.2">
      <c r="A69" s="142">
        <f t="shared" ref="A69" si="129">A68+1</f>
        <v>35</v>
      </c>
      <c r="B69" s="158" t="str">
        <f t="shared" ref="B69" si="130">$B$1</f>
        <v>KOSTEN_3_4</v>
      </c>
    </row>
    <row r="70" spans="1:2" x14ac:dyDescent="0.2">
      <c r="A70" s="142">
        <f t="shared" ref="A70" si="131">A69</f>
        <v>35</v>
      </c>
      <c r="B70" s="158" t="str">
        <f t="shared" ref="B70" si="132">$B$2</f>
        <v>KOSTEN_3_5</v>
      </c>
    </row>
    <row r="71" spans="1:2" x14ac:dyDescent="0.2">
      <c r="A71" s="142">
        <f t="shared" ref="A71" si="133">A70+1</f>
        <v>36</v>
      </c>
      <c r="B71" s="158" t="str">
        <f t="shared" ref="B71" si="134">$B$1</f>
        <v>KOSTEN_3_4</v>
      </c>
    </row>
    <row r="72" spans="1:2" x14ac:dyDescent="0.2">
      <c r="A72" s="142">
        <f t="shared" ref="A72" si="135">A71</f>
        <v>36</v>
      </c>
      <c r="B72" s="158" t="str">
        <f t="shared" ref="B72" si="136">$B$2</f>
        <v>KOSTEN_3_5</v>
      </c>
    </row>
    <row r="73" spans="1:2" x14ac:dyDescent="0.2">
      <c r="A73" s="142">
        <f t="shared" ref="A73" si="137">A72+1</f>
        <v>37</v>
      </c>
      <c r="B73" s="158" t="str">
        <f t="shared" ref="B73" si="138">$B$1</f>
        <v>KOSTEN_3_4</v>
      </c>
    </row>
    <row r="74" spans="1:2" x14ac:dyDescent="0.2">
      <c r="A74" s="142">
        <f t="shared" ref="A74" si="139">A73</f>
        <v>37</v>
      </c>
      <c r="B74" s="158" t="str">
        <f t="shared" ref="B74" si="140">$B$2</f>
        <v>KOSTEN_3_5</v>
      </c>
    </row>
    <row r="75" spans="1:2" x14ac:dyDescent="0.2">
      <c r="A75" s="142">
        <f t="shared" ref="A75" si="141">A74+1</f>
        <v>38</v>
      </c>
      <c r="B75" s="158" t="str">
        <f t="shared" ref="B75" si="142">$B$1</f>
        <v>KOSTEN_3_4</v>
      </c>
    </row>
    <row r="76" spans="1:2" x14ac:dyDescent="0.2">
      <c r="A76" s="142">
        <f t="shared" ref="A76" si="143">A75</f>
        <v>38</v>
      </c>
      <c r="B76" s="158" t="str">
        <f t="shared" ref="B76" si="144">$B$2</f>
        <v>KOSTEN_3_5</v>
      </c>
    </row>
    <row r="77" spans="1:2" x14ac:dyDescent="0.2">
      <c r="A77" s="142">
        <f t="shared" ref="A77" si="145">A76+1</f>
        <v>39</v>
      </c>
      <c r="B77" s="158" t="str">
        <f t="shared" ref="B77" si="146">$B$1</f>
        <v>KOSTEN_3_4</v>
      </c>
    </row>
    <row r="78" spans="1:2" x14ac:dyDescent="0.2">
      <c r="A78" s="142">
        <f t="shared" ref="A78" si="147">A77</f>
        <v>39</v>
      </c>
      <c r="B78" s="158" t="str">
        <f t="shared" ref="B78" si="148">$B$2</f>
        <v>KOSTEN_3_5</v>
      </c>
    </row>
    <row r="79" spans="1:2" x14ac:dyDescent="0.2">
      <c r="A79" s="142">
        <f t="shared" ref="A79" si="149">A78+1</f>
        <v>40</v>
      </c>
      <c r="B79" s="158" t="str">
        <f t="shared" ref="B79" si="150">$B$1</f>
        <v>KOSTEN_3_4</v>
      </c>
    </row>
    <row r="80" spans="1:2" x14ac:dyDescent="0.2">
      <c r="A80" s="142">
        <f t="shared" ref="A80" si="151">A79</f>
        <v>40</v>
      </c>
      <c r="B80" s="158" t="str">
        <f t="shared" ref="B80" si="152">$B$2</f>
        <v>KOSTEN_3_5</v>
      </c>
    </row>
    <row r="81" spans="1:2" x14ac:dyDescent="0.2">
      <c r="A81" s="142">
        <f t="shared" ref="A81" si="153">A80+1</f>
        <v>41</v>
      </c>
      <c r="B81" s="158" t="str">
        <f t="shared" ref="B81" si="154">$B$1</f>
        <v>KOSTEN_3_4</v>
      </c>
    </row>
    <row r="82" spans="1:2" x14ac:dyDescent="0.2">
      <c r="A82" s="142">
        <f t="shared" ref="A82" si="155">A81</f>
        <v>41</v>
      </c>
      <c r="B82" s="158" t="str">
        <f t="shared" ref="B82" si="156">$B$2</f>
        <v>KOSTEN_3_5</v>
      </c>
    </row>
    <row r="83" spans="1:2" x14ac:dyDescent="0.2">
      <c r="A83" s="142">
        <f t="shared" ref="A83" si="157">A82+1</f>
        <v>42</v>
      </c>
      <c r="B83" s="158" t="str">
        <f t="shared" ref="B83" si="158">$B$1</f>
        <v>KOSTEN_3_4</v>
      </c>
    </row>
    <row r="84" spans="1:2" x14ac:dyDescent="0.2">
      <c r="A84" s="142">
        <f t="shared" ref="A84" si="159">A83</f>
        <v>42</v>
      </c>
      <c r="B84" s="158" t="str">
        <f t="shared" ref="B84" si="160">$B$2</f>
        <v>KOSTEN_3_5</v>
      </c>
    </row>
    <row r="85" spans="1:2" x14ac:dyDescent="0.2">
      <c r="A85" s="142">
        <f t="shared" ref="A85" si="161">A84+1</f>
        <v>43</v>
      </c>
      <c r="B85" s="158" t="str">
        <f t="shared" ref="B85" si="162">$B$1</f>
        <v>KOSTEN_3_4</v>
      </c>
    </row>
    <row r="86" spans="1:2" x14ac:dyDescent="0.2">
      <c r="A86" s="142">
        <f t="shared" ref="A86" si="163">A85</f>
        <v>43</v>
      </c>
      <c r="B86" s="158" t="str">
        <f t="shared" ref="B86" si="164">$B$2</f>
        <v>KOSTEN_3_5</v>
      </c>
    </row>
    <row r="87" spans="1:2" x14ac:dyDescent="0.2">
      <c r="A87" s="142">
        <f t="shared" ref="A87" si="165">A86+1</f>
        <v>44</v>
      </c>
      <c r="B87" s="158" t="str">
        <f t="shared" ref="B87" si="166">$B$1</f>
        <v>KOSTEN_3_4</v>
      </c>
    </row>
    <row r="88" spans="1:2" x14ac:dyDescent="0.2">
      <c r="A88" s="142">
        <f t="shared" ref="A88" si="167">A87</f>
        <v>44</v>
      </c>
      <c r="B88" s="158" t="str">
        <f t="shared" ref="B88" si="168">$B$2</f>
        <v>KOSTEN_3_5</v>
      </c>
    </row>
    <row r="89" spans="1:2" x14ac:dyDescent="0.2">
      <c r="A89" s="142">
        <f t="shared" ref="A89" si="169">A88+1</f>
        <v>45</v>
      </c>
      <c r="B89" s="158" t="str">
        <f t="shared" ref="B89" si="170">$B$1</f>
        <v>KOSTEN_3_4</v>
      </c>
    </row>
    <row r="90" spans="1:2" x14ac:dyDescent="0.2">
      <c r="A90" s="142">
        <f t="shared" ref="A90" si="171">A89</f>
        <v>45</v>
      </c>
      <c r="B90" s="158" t="str">
        <f t="shared" ref="B90" si="172">$B$2</f>
        <v>KOSTEN_3_5</v>
      </c>
    </row>
    <row r="91" spans="1:2" x14ac:dyDescent="0.2">
      <c r="A91" s="142">
        <f t="shared" ref="A91" si="173">A90+1</f>
        <v>46</v>
      </c>
      <c r="B91" s="158" t="str">
        <f t="shared" ref="B91" si="174">$B$1</f>
        <v>KOSTEN_3_4</v>
      </c>
    </row>
    <row r="92" spans="1:2" x14ac:dyDescent="0.2">
      <c r="A92" s="142">
        <f t="shared" ref="A92" si="175">A91</f>
        <v>46</v>
      </c>
      <c r="B92" s="158" t="str">
        <f t="shared" ref="B92" si="176">$B$2</f>
        <v>KOSTEN_3_5</v>
      </c>
    </row>
    <row r="93" spans="1:2" x14ac:dyDescent="0.2">
      <c r="A93" s="142">
        <f t="shared" ref="A93" si="177">A92+1</f>
        <v>47</v>
      </c>
      <c r="B93" s="158" t="str">
        <f t="shared" ref="B93" si="178">$B$1</f>
        <v>KOSTEN_3_4</v>
      </c>
    </row>
    <row r="94" spans="1:2" x14ac:dyDescent="0.2">
      <c r="A94" s="142">
        <f t="shared" ref="A94" si="179">A93</f>
        <v>47</v>
      </c>
      <c r="B94" s="158" t="str">
        <f t="shared" ref="B94" si="180">$B$2</f>
        <v>KOSTEN_3_5</v>
      </c>
    </row>
    <row r="95" spans="1:2" x14ac:dyDescent="0.2">
      <c r="A95" s="142">
        <f t="shared" ref="A95" si="181">A94+1</f>
        <v>48</v>
      </c>
      <c r="B95" s="158" t="str">
        <f t="shared" ref="B95" si="182">$B$1</f>
        <v>KOSTEN_3_4</v>
      </c>
    </row>
    <row r="96" spans="1:2" x14ac:dyDescent="0.2">
      <c r="A96" s="142">
        <f t="shared" ref="A96" si="183">A95</f>
        <v>48</v>
      </c>
      <c r="B96" s="158" t="str">
        <f t="shared" ref="B96" si="184">$B$2</f>
        <v>KOSTEN_3_5</v>
      </c>
    </row>
    <row r="97" spans="1:2" x14ac:dyDescent="0.2">
      <c r="A97" s="142">
        <f t="shared" ref="A97" si="185">A96+1</f>
        <v>49</v>
      </c>
      <c r="B97" s="158" t="str">
        <f t="shared" ref="B97" si="186">$B$1</f>
        <v>KOSTEN_3_4</v>
      </c>
    </row>
    <row r="98" spans="1:2" x14ac:dyDescent="0.2">
      <c r="A98" s="142">
        <f t="shared" ref="A98" si="187">A97</f>
        <v>49</v>
      </c>
      <c r="B98" s="158" t="str">
        <f t="shared" ref="B98" si="188">$B$2</f>
        <v>KOSTEN_3_5</v>
      </c>
    </row>
    <row r="99" spans="1:2" x14ac:dyDescent="0.2">
      <c r="A99" s="142">
        <f t="shared" ref="A99" si="189">A98+1</f>
        <v>50</v>
      </c>
      <c r="B99" s="158" t="str">
        <f t="shared" ref="B99" si="190">$B$1</f>
        <v>KOSTEN_3_4</v>
      </c>
    </row>
    <row r="100" spans="1:2" x14ac:dyDescent="0.2">
      <c r="A100" s="142">
        <f t="shared" ref="A100" si="191">A99</f>
        <v>50</v>
      </c>
      <c r="B100" s="158" t="str">
        <f t="shared" ref="B100" si="192">$B$2</f>
        <v>KOSTEN_3_5</v>
      </c>
    </row>
    <row r="101" spans="1:2" x14ac:dyDescent="0.2">
      <c r="A101" s="142">
        <f t="shared" ref="A101" si="193">A100+1</f>
        <v>51</v>
      </c>
      <c r="B101" s="158" t="str">
        <f t="shared" ref="B101" si="194">$B$1</f>
        <v>KOSTEN_3_4</v>
      </c>
    </row>
    <row r="102" spans="1:2" x14ac:dyDescent="0.2">
      <c r="A102" s="142">
        <f t="shared" ref="A102" si="195">A101</f>
        <v>51</v>
      </c>
      <c r="B102" s="158" t="str">
        <f t="shared" ref="B102" si="196">$B$2</f>
        <v>KOSTEN_3_5</v>
      </c>
    </row>
    <row r="103" spans="1:2" x14ac:dyDescent="0.2">
      <c r="A103" s="142">
        <f t="shared" ref="A103" si="197">A102+1</f>
        <v>52</v>
      </c>
      <c r="B103" s="158" t="str">
        <f t="shared" ref="B103" si="198">$B$1</f>
        <v>KOSTEN_3_4</v>
      </c>
    </row>
    <row r="104" spans="1:2" x14ac:dyDescent="0.2">
      <c r="A104" s="142">
        <f t="shared" ref="A104" si="199">A103</f>
        <v>52</v>
      </c>
      <c r="B104" s="158" t="str">
        <f t="shared" ref="B104" si="200">$B$2</f>
        <v>KOSTEN_3_5</v>
      </c>
    </row>
    <row r="105" spans="1:2" x14ac:dyDescent="0.2">
      <c r="A105" s="142">
        <f t="shared" ref="A105" si="201">A104+1</f>
        <v>53</v>
      </c>
      <c r="B105" s="158" t="str">
        <f t="shared" ref="B105" si="202">$B$1</f>
        <v>KOSTEN_3_4</v>
      </c>
    </row>
    <row r="106" spans="1:2" x14ac:dyDescent="0.2">
      <c r="A106" s="142">
        <f t="shared" ref="A106" si="203">A105</f>
        <v>53</v>
      </c>
      <c r="B106" s="158" t="str">
        <f t="shared" ref="B106" si="204">$B$2</f>
        <v>KOSTEN_3_5</v>
      </c>
    </row>
    <row r="107" spans="1:2" x14ac:dyDescent="0.2">
      <c r="A107" s="142">
        <f t="shared" ref="A107" si="205">A106+1</f>
        <v>54</v>
      </c>
      <c r="B107" s="158" t="str">
        <f t="shared" ref="B107" si="206">$B$1</f>
        <v>KOSTEN_3_4</v>
      </c>
    </row>
    <row r="108" spans="1:2" x14ac:dyDescent="0.2">
      <c r="A108" s="142">
        <f t="shared" ref="A108" si="207">A107</f>
        <v>54</v>
      </c>
      <c r="B108" s="158" t="str">
        <f t="shared" ref="B108" si="208">$B$2</f>
        <v>KOSTEN_3_5</v>
      </c>
    </row>
    <row r="109" spans="1:2" x14ac:dyDescent="0.2">
      <c r="A109" s="142">
        <f t="shared" ref="A109" si="209">A108+1</f>
        <v>55</v>
      </c>
      <c r="B109" s="158" t="str">
        <f t="shared" ref="B109" si="210">$B$1</f>
        <v>KOSTEN_3_4</v>
      </c>
    </row>
    <row r="110" spans="1:2" x14ac:dyDescent="0.2">
      <c r="A110" s="142">
        <f t="shared" ref="A110" si="211">A109</f>
        <v>55</v>
      </c>
      <c r="B110" s="158" t="str">
        <f t="shared" ref="B110" si="212">$B$2</f>
        <v>KOSTEN_3_5</v>
      </c>
    </row>
    <row r="111" spans="1:2" x14ac:dyDescent="0.2">
      <c r="A111" s="142">
        <f t="shared" ref="A111" si="213">A110+1</f>
        <v>56</v>
      </c>
      <c r="B111" s="158" t="str">
        <f t="shared" ref="B111" si="214">$B$1</f>
        <v>KOSTEN_3_4</v>
      </c>
    </row>
    <row r="112" spans="1:2" x14ac:dyDescent="0.2">
      <c r="A112" s="142">
        <f t="shared" ref="A112" si="215">A111</f>
        <v>56</v>
      </c>
      <c r="B112" s="158" t="str">
        <f t="shared" ref="B112" si="216">$B$2</f>
        <v>KOSTEN_3_5</v>
      </c>
    </row>
    <row r="113" spans="1:2" x14ac:dyDescent="0.2">
      <c r="A113" s="142">
        <f t="shared" ref="A113" si="217">A112+1</f>
        <v>57</v>
      </c>
      <c r="B113" s="158" t="str">
        <f t="shared" ref="B113" si="218">$B$1</f>
        <v>KOSTEN_3_4</v>
      </c>
    </row>
    <row r="114" spans="1:2" x14ac:dyDescent="0.2">
      <c r="A114" s="142">
        <f t="shared" ref="A114" si="219">A113</f>
        <v>57</v>
      </c>
      <c r="B114" s="158" t="str">
        <f t="shared" ref="B114" si="220">$B$2</f>
        <v>KOSTEN_3_5</v>
      </c>
    </row>
    <row r="115" spans="1:2" x14ac:dyDescent="0.2">
      <c r="A115" s="142">
        <f t="shared" ref="A115" si="221">A114+1</f>
        <v>58</v>
      </c>
      <c r="B115" s="158" t="str">
        <f t="shared" ref="B115" si="222">$B$1</f>
        <v>KOSTEN_3_4</v>
      </c>
    </row>
    <row r="116" spans="1:2" x14ac:dyDescent="0.2">
      <c r="A116" s="142">
        <f t="shared" ref="A116" si="223">A115</f>
        <v>58</v>
      </c>
      <c r="B116" s="158" t="str">
        <f t="shared" ref="B116" si="224">$B$2</f>
        <v>KOSTEN_3_5</v>
      </c>
    </row>
    <row r="117" spans="1:2" x14ac:dyDescent="0.2">
      <c r="A117" s="142">
        <f t="shared" ref="A117" si="225">A116+1</f>
        <v>59</v>
      </c>
      <c r="B117" s="158" t="str">
        <f t="shared" ref="B117" si="226">$B$1</f>
        <v>KOSTEN_3_4</v>
      </c>
    </row>
    <row r="118" spans="1:2" x14ac:dyDescent="0.2">
      <c r="A118" s="142">
        <f t="shared" ref="A118" si="227">A117</f>
        <v>59</v>
      </c>
      <c r="B118" s="158" t="str">
        <f t="shared" ref="B118" si="228">$B$2</f>
        <v>KOSTEN_3_5</v>
      </c>
    </row>
    <row r="119" spans="1:2" x14ac:dyDescent="0.2">
      <c r="A119" s="142">
        <f t="shared" ref="A119" si="229">A118+1</f>
        <v>60</v>
      </c>
      <c r="B119" s="158" t="str">
        <f t="shared" ref="B119" si="230">$B$1</f>
        <v>KOSTEN_3_4</v>
      </c>
    </row>
    <row r="120" spans="1:2" x14ac:dyDescent="0.2">
      <c r="A120" s="142">
        <f t="shared" ref="A120" si="231">A119</f>
        <v>60</v>
      </c>
      <c r="B120" s="158" t="str">
        <f t="shared" ref="B120" si="232">$B$2</f>
        <v>KOSTEN_3_5</v>
      </c>
    </row>
    <row r="121" spans="1:2" x14ac:dyDescent="0.2">
      <c r="A121" s="142">
        <f t="shared" ref="A121" si="233">A120+1</f>
        <v>61</v>
      </c>
      <c r="B121" s="158" t="str">
        <f t="shared" ref="B121" si="234">$B$1</f>
        <v>KOSTEN_3_4</v>
      </c>
    </row>
    <row r="122" spans="1:2" x14ac:dyDescent="0.2">
      <c r="A122" s="142">
        <f t="shared" ref="A122" si="235">A121</f>
        <v>61</v>
      </c>
      <c r="B122" s="158" t="str">
        <f t="shared" ref="B122" si="236">$B$2</f>
        <v>KOSTEN_3_5</v>
      </c>
    </row>
    <row r="123" spans="1:2" x14ac:dyDescent="0.2">
      <c r="A123" s="142">
        <f t="shared" ref="A123" si="237">A122+1</f>
        <v>62</v>
      </c>
      <c r="B123" s="158" t="str">
        <f t="shared" ref="B123" si="238">$B$1</f>
        <v>KOSTEN_3_4</v>
      </c>
    </row>
    <row r="124" spans="1:2" x14ac:dyDescent="0.2">
      <c r="A124" s="142">
        <f t="shared" ref="A124" si="239">A123</f>
        <v>62</v>
      </c>
      <c r="B124" s="158" t="str">
        <f t="shared" ref="B124" si="240">$B$2</f>
        <v>KOSTEN_3_5</v>
      </c>
    </row>
    <row r="125" spans="1:2" x14ac:dyDescent="0.2">
      <c r="A125" s="142">
        <f t="shared" ref="A125" si="241">A124+1</f>
        <v>63</v>
      </c>
      <c r="B125" s="158" t="str">
        <f t="shared" ref="B125" si="242">$B$1</f>
        <v>KOSTEN_3_4</v>
      </c>
    </row>
    <row r="126" spans="1:2" x14ac:dyDescent="0.2">
      <c r="A126" s="142">
        <f t="shared" ref="A126" si="243">A125</f>
        <v>63</v>
      </c>
      <c r="B126" s="158" t="str">
        <f t="shared" ref="B126" si="244">$B$2</f>
        <v>KOSTEN_3_5</v>
      </c>
    </row>
    <row r="127" spans="1:2" x14ac:dyDescent="0.2">
      <c r="A127" s="142">
        <f t="shared" ref="A127" si="245">A126+1</f>
        <v>64</v>
      </c>
      <c r="B127" s="158" t="str">
        <f t="shared" ref="B127" si="246">$B$1</f>
        <v>KOSTEN_3_4</v>
      </c>
    </row>
    <row r="128" spans="1:2" x14ac:dyDescent="0.2">
      <c r="A128" s="142">
        <f t="shared" ref="A128" si="247">A127</f>
        <v>64</v>
      </c>
      <c r="B128" s="158" t="str">
        <f t="shared" ref="B128" si="248">$B$2</f>
        <v>KOSTEN_3_5</v>
      </c>
    </row>
    <row r="129" spans="1:2" x14ac:dyDescent="0.2">
      <c r="A129" s="142">
        <f t="shared" ref="A129" si="249">A128+1</f>
        <v>65</v>
      </c>
      <c r="B129" s="158" t="str">
        <f t="shared" ref="B129" si="250">$B$1</f>
        <v>KOSTEN_3_4</v>
      </c>
    </row>
    <row r="130" spans="1:2" x14ac:dyDescent="0.2">
      <c r="A130" s="142">
        <f t="shared" ref="A130" si="251">A129</f>
        <v>65</v>
      </c>
      <c r="B130" s="158" t="str">
        <f t="shared" ref="B130" si="252">$B$2</f>
        <v>KOSTEN_3_5</v>
      </c>
    </row>
    <row r="131" spans="1:2" x14ac:dyDescent="0.2">
      <c r="A131" s="142">
        <f t="shared" ref="A131" si="253">A130+1</f>
        <v>66</v>
      </c>
      <c r="B131" s="158" t="str">
        <f t="shared" ref="B131" si="254">$B$1</f>
        <v>KOSTEN_3_4</v>
      </c>
    </row>
    <row r="132" spans="1:2" x14ac:dyDescent="0.2">
      <c r="A132" s="142">
        <f t="shared" ref="A132" si="255">A131</f>
        <v>66</v>
      </c>
      <c r="B132" s="158" t="str">
        <f t="shared" ref="B132" si="256">$B$2</f>
        <v>KOSTEN_3_5</v>
      </c>
    </row>
    <row r="133" spans="1:2" x14ac:dyDescent="0.2">
      <c r="A133" s="142">
        <f t="shared" ref="A133" si="257">A132+1</f>
        <v>67</v>
      </c>
      <c r="B133" s="158" t="str">
        <f t="shared" ref="B133" si="258">$B$1</f>
        <v>KOSTEN_3_4</v>
      </c>
    </row>
    <row r="134" spans="1:2" x14ac:dyDescent="0.2">
      <c r="A134" s="142">
        <f t="shared" ref="A134" si="259">A133</f>
        <v>67</v>
      </c>
      <c r="B134" s="158" t="str">
        <f t="shared" ref="B134" si="260">$B$2</f>
        <v>KOSTEN_3_5</v>
      </c>
    </row>
    <row r="135" spans="1:2" x14ac:dyDescent="0.2">
      <c r="A135" s="142">
        <f t="shared" ref="A135" si="261">A134+1</f>
        <v>68</v>
      </c>
      <c r="B135" s="158" t="str">
        <f t="shared" ref="B135" si="262">$B$1</f>
        <v>KOSTEN_3_4</v>
      </c>
    </row>
    <row r="136" spans="1:2" x14ac:dyDescent="0.2">
      <c r="A136" s="142">
        <f t="shared" ref="A136" si="263">A135</f>
        <v>68</v>
      </c>
      <c r="B136" s="158" t="str">
        <f t="shared" ref="B136" si="264">$B$2</f>
        <v>KOSTEN_3_5</v>
      </c>
    </row>
    <row r="137" spans="1:2" x14ac:dyDescent="0.2">
      <c r="A137" s="142">
        <f t="shared" ref="A137" si="265">A136+1</f>
        <v>69</v>
      </c>
      <c r="B137" s="158" t="str">
        <f t="shared" ref="B137" si="266">$B$1</f>
        <v>KOSTEN_3_4</v>
      </c>
    </row>
    <row r="138" spans="1:2" x14ac:dyDescent="0.2">
      <c r="A138" s="142">
        <f t="shared" ref="A138" si="267">A137</f>
        <v>69</v>
      </c>
      <c r="B138" s="158" t="str">
        <f t="shared" ref="B138" si="268">$B$2</f>
        <v>KOSTEN_3_5</v>
      </c>
    </row>
    <row r="139" spans="1:2" x14ac:dyDescent="0.2">
      <c r="A139" s="142">
        <f t="shared" ref="A139" si="269">A138+1</f>
        <v>70</v>
      </c>
      <c r="B139" s="158" t="str">
        <f t="shared" ref="B139" si="270">$B$1</f>
        <v>KOSTEN_3_4</v>
      </c>
    </row>
    <row r="140" spans="1:2" x14ac:dyDescent="0.2">
      <c r="A140" s="142">
        <f t="shared" ref="A140" si="271">A139</f>
        <v>70</v>
      </c>
      <c r="B140" s="158" t="str">
        <f t="shared" ref="B140" si="272">$B$2</f>
        <v>KOSTEN_3_5</v>
      </c>
    </row>
    <row r="141" spans="1:2" x14ac:dyDescent="0.2">
      <c r="A141" s="142">
        <f t="shared" ref="A141" si="273">A140+1</f>
        <v>71</v>
      </c>
      <c r="B141" s="158" t="str">
        <f t="shared" ref="B141" si="274">$B$1</f>
        <v>KOSTEN_3_4</v>
      </c>
    </row>
    <row r="142" spans="1:2" x14ac:dyDescent="0.2">
      <c r="A142" s="142">
        <f t="shared" ref="A142" si="275">A141</f>
        <v>71</v>
      </c>
      <c r="B142" s="158" t="str">
        <f t="shared" ref="B142" si="276">$B$2</f>
        <v>KOSTEN_3_5</v>
      </c>
    </row>
    <row r="143" spans="1:2" x14ac:dyDescent="0.2">
      <c r="A143" s="142">
        <f t="shared" ref="A143" si="277">A142+1</f>
        <v>72</v>
      </c>
      <c r="B143" s="158" t="str">
        <f t="shared" ref="B143" si="278">$B$1</f>
        <v>KOSTEN_3_4</v>
      </c>
    </row>
    <row r="144" spans="1:2" x14ac:dyDescent="0.2">
      <c r="A144" s="142">
        <f t="shared" ref="A144" si="279">A143</f>
        <v>72</v>
      </c>
      <c r="B144" s="158" t="str">
        <f t="shared" ref="B144" si="280">$B$2</f>
        <v>KOSTEN_3_5</v>
      </c>
    </row>
    <row r="145" spans="1:2" x14ac:dyDescent="0.2">
      <c r="A145" s="142">
        <f t="shared" ref="A145" si="281">A144+1</f>
        <v>73</v>
      </c>
      <c r="B145" s="158" t="str">
        <f t="shared" ref="B145" si="282">$B$1</f>
        <v>KOSTEN_3_4</v>
      </c>
    </row>
    <row r="146" spans="1:2" x14ac:dyDescent="0.2">
      <c r="A146" s="142">
        <f t="shared" ref="A146" si="283">A145</f>
        <v>73</v>
      </c>
      <c r="B146" s="158" t="str">
        <f t="shared" ref="B146" si="284">$B$2</f>
        <v>KOSTEN_3_5</v>
      </c>
    </row>
    <row r="147" spans="1:2" x14ac:dyDescent="0.2">
      <c r="A147" s="142">
        <f t="shared" ref="A147" si="285">A146+1</f>
        <v>74</v>
      </c>
      <c r="B147" s="158" t="str">
        <f t="shared" ref="B147" si="286">$B$1</f>
        <v>KOSTEN_3_4</v>
      </c>
    </row>
    <row r="148" spans="1:2" x14ac:dyDescent="0.2">
      <c r="A148" s="142">
        <f t="shared" ref="A148" si="287">A147</f>
        <v>74</v>
      </c>
      <c r="B148" s="158" t="str">
        <f t="shared" ref="B148" si="288">$B$2</f>
        <v>KOSTEN_3_5</v>
      </c>
    </row>
    <row r="149" spans="1:2" x14ac:dyDescent="0.2">
      <c r="A149" s="142">
        <f t="shared" ref="A149" si="289">A148+1</f>
        <v>75</v>
      </c>
      <c r="B149" s="158" t="str">
        <f t="shared" ref="B149" si="290">$B$1</f>
        <v>KOSTEN_3_4</v>
      </c>
    </row>
    <row r="150" spans="1:2" x14ac:dyDescent="0.2">
      <c r="A150" s="142">
        <f t="shared" ref="A150" si="291">A149</f>
        <v>75</v>
      </c>
      <c r="B150" s="158" t="str">
        <f t="shared" ref="B150" si="292">$B$2</f>
        <v>KOSTEN_3_5</v>
      </c>
    </row>
    <row r="151" spans="1:2" x14ac:dyDescent="0.2">
      <c r="A151" s="142">
        <f t="shared" ref="A151" si="293">A150+1</f>
        <v>76</v>
      </c>
      <c r="B151" s="158" t="str">
        <f t="shared" ref="B151" si="294">$B$1</f>
        <v>KOSTEN_3_4</v>
      </c>
    </row>
    <row r="152" spans="1:2" x14ac:dyDescent="0.2">
      <c r="A152" s="142">
        <f t="shared" ref="A152" si="295">A151</f>
        <v>76</v>
      </c>
      <c r="B152" s="158" t="str">
        <f t="shared" ref="B152" si="296">$B$2</f>
        <v>KOSTEN_3_5</v>
      </c>
    </row>
    <row r="153" spans="1:2" x14ac:dyDescent="0.2">
      <c r="A153" s="142">
        <f t="shared" ref="A153" si="297">A152+1</f>
        <v>77</v>
      </c>
      <c r="B153" s="158" t="str">
        <f t="shared" ref="B153" si="298">$B$1</f>
        <v>KOSTEN_3_4</v>
      </c>
    </row>
    <row r="154" spans="1:2" x14ac:dyDescent="0.2">
      <c r="A154" s="142">
        <f t="shared" ref="A154" si="299">A153</f>
        <v>77</v>
      </c>
      <c r="B154" s="158" t="str">
        <f t="shared" ref="B154" si="300">$B$2</f>
        <v>KOSTEN_3_5</v>
      </c>
    </row>
    <row r="155" spans="1:2" x14ac:dyDescent="0.2">
      <c r="A155" s="142">
        <f t="shared" ref="A155" si="301">A154+1</f>
        <v>78</v>
      </c>
      <c r="B155" s="158" t="str">
        <f t="shared" ref="B155" si="302">$B$1</f>
        <v>KOSTEN_3_4</v>
      </c>
    </row>
    <row r="156" spans="1:2" x14ac:dyDescent="0.2">
      <c r="A156" s="142">
        <f t="shared" ref="A156" si="303">A155</f>
        <v>78</v>
      </c>
      <c r="B156" s="158" t="str">
        <f t="shared" ref="B156" si="304">$B$2</f>
        <v>KOSTEN_3_5</v>
      </c>
    </row>
    <row r="157" spans="1:2" x14ac:dyDescent="0.2">
      <c r="A157" s="142">
        <f t="shared" ref="A157" si="305">A156+1</f>
        <v>79</v>
      </c>
      <c r="B157" s="158" t="str">
        <f t="shared" ref="B157" si="306">$B$1</f>
        <v>KOSTEN_3_4</v>
      </c>
    </row>
    <row r="158" spans="1:2" x14ac:dyDescent="0.2">
      <c r="A158" s="142">
        <f t="shared" ref="A158" si="307">A157</f>
        <v>79</v>
      </c>
      <c r="B158" s="158" t="str">
        <f t="shared" ref="B158" si="308">$B$2</f>
        <v>KOSTEN_3_5</v>
      </c>
    </row>
    <row r="159" spans="1:2" x14ac:dyDescent="0.2">
      <c r="A159" s="142">
        <f t="shared" ref="A159" si="309">A158+1</f>
        <v>80</v>
      </c>
      <c r="B159" s="158" t="str">
        <f t="shared" ref="B159" si="310">$B$1</f>
        <v>KOSTEN_3_4</v>
      </c>
    </row>
    <row r="160" spans="1:2" x14ac:dyDescent="0.2">
      <c r="A160" s="142">
        <f t="shared" ref="A160" si="311">A159</f>
        <v>80</v>
      </c>
      <c r="B160" s="158" t="str">
        <f t="shared" ref="B160" si="312">$B$2</f>
        <v>KOSTEN_3_5</v>
      </c>
    </row>
    <row r="161" spans="1:2" x14ac:dyDescent="0.2">
      <c r="A161" s="142">
        <f t="shared" ref="A161" si="313">A160+1</f>
        <v>81</v>
      </c>
      <c r="B161" s="158" t="str">
        <f t="shared" ref="B161" si="314">$B$1</f>
        <v>KOSTEN_3_4</v>
      </c>
    </row>
    <row r="162" spans="1:2" x14ac:dyDescent="0.2">
      <c r="A162" s="142">
        <f t="shared" ref="A162" si="315">A161</f>
        <v>81</v>
      </c>
      <c r="B162" s="158" t="str">
        <f t="shared" ref="B162" si="316">$B$2</f>
        <v>KOSTEN_3_5</v>
      </c>
    </row>
    <row r="163" spans="1:2" x14ac:dyDescent="0.2">
      <c r="A163" s="142">
        <f t="shared" ref="A163" si="317">A162+1</f>
        <v>82</v>
      </c>
      <c r="B163" s="158" t="str">
        <f t="shared" ref="B163" si="318">$B$1</f>
        <v>KOSTEN_3_4</v>
      </c>
    </row>
    <row r="164" spans="1:2" x14ac:dyDescent="0.2">
      <c r="A164" s="142">
        <f t="shared" ref="A164" si="319">A163</f>
        <v>82</v>
      </c>
      <c r="B164" s="158" t="str">
        <f t="shared" ref="B164" si="320">$B$2</f>
        <v>KOSTEN_3_5</v>
      </c>
    </row>
    <row r="165" spans="1:2" x14ac:dyDescent="0.2">
      <c r="A165" s="142">
        <f t="shared" ref="A165" si="321">A164+1</f>
        <v>83</v>
      </c>
      <c r="B165" s="158" t="str">
        <f t="shared" ref="B165" si="322">$B$1</f>
        <v>KOSTEN_3_4</v>
      </c>
    </row>
    <row r="166" spans="1:2" x14ac:dyDescent="0.2">
      <c r="A166" s="142">
        <f t="shared" ref="A166" si="323">A165</f>
        <v>83</v>
      </c>
      <c r="B166" s="158" t="str">
        <f t="shared" ref="B166" si="324">$B$2</f>
        <v>KOSTEN_3_5</v>
      </c>
    </row>
    <row r="167" spans="1:2" x14ac:dyDescent="0.2">
      <c r="A167" s="142">
        <f t="shared" ref="A167" si="325">A166+1</f>
        <v>84</v>
      </c>
      <c r="B167" s="158" t="str">
        <f t="shared" ref="B167" si="326">$B$1</f>
        <v>KOSTEN_3_4</v>
      </c>
    </row>
    <row r="168" spans="1:2" x14ac:dyDescent="0.2">
      <c r="A168" s="142">
        <f t="shared" ref="A168" si="327">A167</f>
        <v>84</v>
      </c>
      <c r="B168" s="158" t="str">
        <f t="shared" ref="B168" si="328">$B$2</f>
        <v>KOSTEN_3_5</v>
      </c>
    </row>
    <row r="169" spans="1:2" x14ac:dyDescent="0.2">
      <c r="A169" s="142">
        <f t="shared" ref="A169" si="329">A168+1</f>
        <v>85</v>
      </c>
      <c r="B169" s="158" t="str">
        <f t="shared" ref="B169" si="330">$B$1</f>
        <v>KOSTEN_3_4</v>
      </c>
    </row>
    <row r="170" spans="1:2" x14ac:dyDescent="0.2">
      <c r="A170" s="142">
        <f t="shared" ref="A170" si="331">A169</f>
        <v>85</v>
      </c>
      <c r="B170" s="158" t="str">
        <f t="shared" ref="B170" si="332">$B$2</f>
        <v>KOSTEN_3_5</v>
      </c>
    </row>
    <row r="171" spans="1:2" x14ac:dyDescent="0.2">
      <c r="A171" s="142">
        <f t="shared" ref="A171" si="333">A170+1</f>
        <v>86</v>
      </c>
      <c r="B171" s="158" t="str">
        <f t="shared" ref="B171" si="334">$B$1</f>
        <v>KOSTEN_3_4</v>
      </c>
    </row>
    <row r="172" spans="1:2" x14ac:dyDescent="0.2">
      <c r="A172" s="142">
        <f t="shared" ref="A172" si="335">A171</f>
        <v>86</v>
      </c>
      <c r="B172" s="158" t="str">
        <f t="shared" ref="B172" si="336">$B$2</f>
        <v>KOSTEN_3_5</v>
      </c>
    </row>
    <row r="173" spans="1:2" x14ac:dyDescent="0.2">
      <c r="A173" s="142">
        <f t="shared" ref="A173" si="337">A172+1</f>
        <v>87</v>
      </c>
      <c r="B173" s="158" t="str">
        <f t="shared" ref="B173" si="338">$B$1</f>
        <v>KOSTEN_3_4</v>
      </c>
    </row>
    <row r="174" spans="1:2" x14ac:dyDescent="0.2">
      <c r="A174" s="142">
        <f t="shared" ref="A174" si="339">A173</f>
        <v>87</v>
      </c>
      <c r="B174" s="158" t="str">
        <f t="shared" ref="B174" si="340">$B$2</f>
        <v>KOSTEN_3_5</v>
      </c>
    </row>
    <row r="175" spans="1:2" x14ac:dyDescent="0.2">
      <c r="A175" s="142">
        <f t="shared" ref="A175" si="341">A174+1</f>
        <v>88</v>
      </c>
      <c r="B175" s="158" t="str">
        <f t="shared" ref="B175" si="342">$B$1</f>
        <v>KOSTEN_3_4</v>
      </c>
    </row>
    <row r="176" spans="1:2" x14ac:dyDescent="0.2">
      <c r="A176" s="142">
        <f t="shared" ref="A176" si="343">A175</f>
        <v>88</v>
      </c>
      <c r="B176" s="158" t="str">
        <f t="shared" ref="B176" si="344">$B$2</f>
        <v>KOSTEN_3_5</v>
      </c>
    </row>
    <row r="177" spans="1:2" x14ac:dyDescent="0.2">
      <c r="A177" s="142">
        <f t="shared" ref="A177" si="345">A176+1</f>
        <v>89</v>
      </c>
      <c r="B177" s="158" t="str">
        <f t="shared" ref="B177" si="346">$B$1</f>
        <v>KOSTEN_3_4</v>
      </c>
    </row>
    <row r="178" spans="1:2" x14ac:dyDescent="0.2">
      <c r="A178" s="142">
        <f t="shared" ref="A178" si="347">A177</f>
        <v>89</v>
      </c>
      <c r="B178" s="158" t="str">
        <f t="shared" ref="B178" si="348">$B$2</f>
        <v>KOSTEN_3_5</v>
      </c>
    </row>
    <row r="179" spans="1:2" x14ac:dyDescent="0.2">
      <c r="A179" s="142">
        <f t="shared" ref="A179" si="349">A178+1</f>
        <v>90</v>
      </c>
      <c r="B179" s="158" t="str">
        <f t="shared" ref="B179" si="350">$B$1</f>
        <v>KOSTEN_3_4</v>
      </c>
    </row>
    <row r="180" spans="1:2" x14ac:dyDescent="0.2">
      <c r="A180" s="142">
        <f t="shared" ref="A180" si="351">A179</f>
        <v>90</v>
      </c>
      <c r="B180" s="158" t="str">
        <f t="shared" ref="B180" si="352">$B$2</f>
        <v>KOSTEN_3_5</v>
      </c>
    </row>
    <row r="181" spans="1:2" x14ac:dyDescent="0.2">
      <c r="A181" s="142">
        <f t="shared" ref="A181" si="353">A180+1</f>
        <v>91</v>
      </c>
      <c r="B181" s="158" t="str">
        <f t="shared" ref="B181" si="354">$B$1</f>
        <v>KOSTEN_3_4</v>
      </c>
    </row>
    <row r="182" spans="1:2" x14ac:dyDescent="0.2">
      <c r="A182" s="142">
        <f t="shared" ref="A182" si="355">A181</f>
        <v>91</v>
      </c>
      <c r="B182" s="158" t="str">
        <f t="shared" ref="B182" si="356">$B$2</f>
        <v>KOSTEN_3_5</v>
      </c>
    </row>
    <row r="183" spans="1:2" x14ac:dyDescent="0.2">
      <c r="A183" s="142">
        <f t="shared" ref="A183" si="357">A182+1</f>
        <v>92</v>
      </c>
      <c r="B183" s="158" t="str">
        <f t="shared" ref="B183" si="358">$B$1</f>
        <v>KOSTEN_3_4</v>
      </c>
    </row>
    <row r="184" spans="1:2" x14ac:dyDescent="0.2">
      <c r="A184" s="142">
        <f t="shared" ref="A184" si="359">A183</f>
        <v>92</v>
      </c>
      <c r="B184" s="158" t="str">
        <f t="shared" ref="B184" si="360">$B$2</f>
        <v>KOSTEN_3_5</v>
      </c>
    </row>
    <row r="185" spans="1:2" x14ac:dyDescent="0.2">
      <c r="A185" s="142">
        <f t="shared" ref="A185" si="361">A184+1</f>
        <v>93</v>
      </c>
      <c r="B185" s="158" t="str">
        <f t="shared" ref="B185" si="362">$B$1</f>
        <v>KOSTEN_3_4</v>
      </c>
    </row>
    <row r="186" spans="1:2" x14ac:dyDescent="0.2">
      <c r="A186" s="142">
        <f t="shared" ref="A186" si="363">A185</f>
        <v>93</v>
      </c>
      <c r="B186" s="158" t="str">
        <f t="shared" ref="B186" si="364">$B$2</f>
        <v>KOSTEN_3_5</v>
      </c>
    </row>
    <row r="187" spans="1:2" x14ac:dyDescent="0.2">
      <c r="A187" s="142">
        <f t="shared" ref="A187" si="365">A186+1</f>
        <v>94</v>
      </c>
      <c r="B187" s="158" t="str">
        <f t="shared" ref="B187" si="366">$B$1</f>
        <v>KOSTEN_3_4</v>
      </c>
    </row>
    <row r="188" spans="1:2" x14ac:dyDescent="0.2">
      <c r="A188" s="142">
        <f t="shared" ref="A188" si="367">A187</f>
        <v>94</v>
      </c>
      <c r="B188" s="158" t="str">
        <f t="shared" ref="B188" si="368">$B$2</f>
        <v>KOSTEN_3_5</v>
      </c>
    </row>
    <row r="189" spans="1:2" x14ac:dyDescent="0.2">
      <c r="A189" s="142">
        <f t="shared" ref="A189" si="369">A188+1</f>
        <v>95</v>
      </c>
      <c r="B189" s="158" t="str">
        <f t="shared" ref="B189" si="370">$B$1</f>
        <v>KOSTEN_3_4</v>
      </c>
    </row>
    <row r="190" spans="1:2" x14ac:dyDescent="0.2">
      <c r="A190" s="142">
        <f t="shared" ref="A190" si="371">A189</f>
        <v>95</v>
      </c>
      <c r="B190" s="158" t="str">
        <f t="shared" ref="B190" si="372">$B$2</f>
        <v>KOSTEN_3_5</v>
      </c>
    </row>
    <row r="191" spans="1:2" x14ac:dyDescent="0.2">
      <c r="A191" s="142">
        <f t="shared" ref="A191" si="373">A190+1</f>
        <v>96</v>
      </c>
      <c r="B191" s="158" t="str">
        <f t="shared" ref="B191" si="374">$B$1</f>
        <v>KOSTEN_3_4</v>
      </c>
    </row>
    <row r="192" spans="1:2" x14ac:dyDescent="0.2">
      <c r="A192" s="142">
        <f t="shared" ref="A192" si="375">A191</f>
        <v>96</v>
      </c>
      <c r="B192" s="158" t="str">
        <f t="shared" ref="B192" si="376">$B$2</f>
        <v>KOSTEN_3_5</v>
      </c>
    </row>
    <row r="193" spans="1:2" x14ac:dyDescent="0.2">
      <c r="A193" s="142">
        <f t="shared" ref="A193" si="377">A192+1</f>
        <v>97</v>
      </c>
      <c r="B193" s="158" t="str">
        <f t="shared" ref="B193" si="378">$B$1</f>
        <v>KOSTEN_3_4</v>
      </c>
    </row>
    <row r="194" spans="1:2" x14ac:dyDescent="0.2">
      <c r="A194" s="142">
        <f t="shared" ref="A194" si="379">A193</f>
        <v>97</v>
      </c>
      <c r="B194" s="158" t="str">
        <f t="shared" ref="B194" si="380">$B$2</f>
        <v>KOSTEN_3_5</v>
      </c>
    </row>
    <row r="195" spans="1:2" x14ac:dyDescent="0.2">
      <c r="A195" s="142">
        <f t="shared" ref="A195" si="381">A194+1</f>
        <v>98</v>
      </c>
      <c r="B195" s="158" t="str">
        <f t="shared" ref="B195" si="382">$B$1</f>
        <v>KOSTEN_3_4</v>
      </c>
    </row>
    <row r="196" spans="1:2" x14ac:dyDescent="0.2">
      <c r="A196" s="142">
        <f t="shared" ref="A196" si="383">A195</f>
        <v>98</v>
      </c>
      <c r="B196" s="158" t="str">
        <f t="shared" ref="B196" si="384">$B$2</f>
        <v>KOSTEN_3_5</v>
      </c>
    </row>
    <row r="197" spans="1:2" x14ac:dyDescent="0.2">
      <c r="A197" s="142">
        <f t="shared" ref="A197" si="385">A196+1</f>
        <v>99</v>
      </c>
      <c r="B197" s="158" t="str">
        <f t="shared" ref="B197" si="386">$B$1</f>
        <v>KOSTEN_3_4</v>
      </c>
    </row>
    <row r="198" spans="1:2" x14ac:dyDescent="0.2">
      <c r="A198" s="142">
        <f t="shared" ref="A198" si="387">A197</f>
        <v>99</v>
      </c>
      <c r="B198" s="158" t="str">
        <f t="shared" ref="B198" si="388">$B$2</f>
        <v>KOSTEN_3_5</v>
      </c>
    </row>
    <row r="199" spans="1:2" x14ac:dyDescent="0.2">
      <c r="A199" s="142">
        <f t="shared" ref="A199" si="389">A198+1</f>
        <v>100</v>
      </c>
      <c r="B199" s="158" t="str">
        <f t="shared" ref="B199" si="390">$B$1</f>
        <v>KOSTEN_3_4</v>
      </c>
    </row>
    <row r="200" spans="1:2" x14ac:dyDescent="0.2">
      <c r="A200" s="142">
        <f t="shared" ref="A200" si="391">A199</f>
        <v>100</v>
      </c>
      <c r="B200" s="158" t="str">
        <f t="shared" ref="B200" si="392">$B$2</f>
        <v>KOSTEN_3_5</v>
      </c>
    </row>
    <row r="201" spans="1:2" x14ac:dyDescent="0.2">
      <c r="A201" s="142">
        <f t="shared" ref="A201" si="393">A200+1</f>
        <v>101</v>
      </c>
      <c r="B201" s="158" t="str">
        <f t="shared" ref="B201" si="394">$B$1</f>
        <v>KOSTEN_3_4</v>
      </c>
    </row>
    <row r="202" spans="1:2" x14ac:dyDescent="0.2">
      <c r="A202" s="142">
        <f t="shared" ref="A202" si="395">A201</f>
        <v>101</v>
      </c>
      <c r="B202" s="158" t="str">
        <f t="shared" ref="B202" si="396">$B$2</f>
        <v>KOSTEN_3_5</v>
      </c>
    </row>
    <row r="203" spans="1:2" x14ac:dyDescent="0.2">
      <c r="A203" s="142">
        <f t="shared" ref="A203" si="397">A202+1</f>
        <v>102</v>
      </c>
      <c r="B203" s="158" t="str">
        <f t="shared" ref="B203" si="398">$B$1</f>
        <v>KOSTEN_3_4</v>
      </c>
    </row>
    <row r="204" spans="1:2" x14ac:dyDescent="0.2">
      <c r="A204" s="142">
        <f t="shared" ref="A204" si="399">A203</f>
        <v>102</v>
      </c>
      <c r="B204" s="158" t="str">
        <f t="shared" ref="B204" si="400">$B$2</f>
        <v>KOSTEN_3_5</v>
      </c>
    </row>
    <row r="205" spans="1:2" x14ac:dyDescent="0.2">
      <c r="A205" s="142">
        <f t="shared" ref="A205" si="401">A204+1</f>
        <v>103</v>
      </c>
      <c r="B205" s="158" t="str">
        <f t="shared" ref="B205" si="402">$B$1</f>
        <v>KOSTEN_3_4</v>
      </c>
    </row>
    <row r="206" spans="1:2" x14ac:dyDescent="0.2">
      <c r="A206" s="142">
        <f t="shared" ref="A206" si="403">A205</f>
        <v>103</v>
      </c>
      <c r="B206" s="158" t="str">
        <f t="shared" ref="B206" si="404">$B$2</f>
        <v>KOSTEN_3_5</v>
      </c>
    </row>
    <row r="207" spans="1:2" x14ac:dyDescent="0.2">
      <c r="A207" s="142">
        <f t="shared" ref="A207" si="405">A206+1</f>
        <v>104</v>
      </c>
      <c r="B207" s="158" t="str">
        <f t="shared" ref="B207" si="406">$B$1</f>
        <v>KOSTEN_3_4</v>
      </c>
    </row>
    <row r="208" spans="1:2" x14ac:dyDescent="0.2">
      <c r="A208" s="142">
        <f t="shared" ref="A208" si="407">A207</f>
        <v>104</v>
      </c>
      <c r="B208" s="158" t="str">
        <f t="shared" ref="B208" si="408">$B$2</f>
        <v>KOSTEN_3_5</v>
      </c>
    </row>
    <row r="209" spans="1:2" x14ac:dyDescent="0.2">
      <c r="A209" s="142">
        <f t="shared" ref="A209" si="409">A208+1</f>
        <v>105</v>
      </c>
      <c r="B209" s="158" t="str">
        <f t="shared" ref="B209" si="410">$B$1</f>
        <v>KOSTEN_3_4</v>
      </c>
    </row>
    <row r="210" spans="1:2" x14ac:dyDescent="0.2">
      <c r="A210" s="142">
        <f t="shared" ref="A210" si="411">A209</f>
        <v>105</v>
      </c>
      <c r="B210" s="158" t="str">
        <f t="shared" ref="B210" si="412">$B$2</f>
        <v>KOSTEN_3_5</v>
      </c>
    </row>
    <row r="211" spans="1:2" x14ac:dyDescent="0.2">
      <c r="A211" s="142">
        <f t="shared" ref="A211" si="413">A210+1</f>
        <v>106</v>
      </c>
      <c r="B211" s="158" t="str">
        <f t="shared" ref="B211" si="414">$B$1</f>
        <v>KOSTEN_3_4</v>
      </c>
    </row>
    <row r="212" spans="1:2" x14ac:dyDescent="0.2">
      <c r="A212" s="142">
        <f t="shared" ref="A212" si="415">A211</f>
        <v>106</v>
      </c>
      <c r="B212" s="158" t="str">
        <f t="shared" ref="B212" si="416">$B$2</f>
        <v>KOSTEN_3_5</v>
      </c>
    </row>
    <row r="213" spans="1:2" x14ac:dyDescent="0.2">
      <c r="A213" s="142">
        <f t="shared" ref="A213" si="417">A212+1</f>
        <v>107</v>
      </c>
      <c r="B213" s="158" t="str">
        <f t="shared" ref="B213" si="418">$B$1</f>
        <v>KOSTEN_3_4</v>
      </c>
    </row>
    <row r="214" spans="1:2" x14ac:dyDescent="0.2">
      <c r="A214" s="142">
        <f t="shared" ref="A214" si="419">A213</f>
        <v>107</v>
      </c>
      <c r="B214" s="158" t="str">
        <f t="shared" ref="B214" si="420">$B$2</f>
        <v>KOSTEN_3_5</v>
      </c>
    </row>
    <row r="215" spans="1:2" x14ac:dyDescent="0.2">
      <c r="A215" s="142">
        <f t="shared" ref="A215" si="421">A214+1</f>
        <v>108</v>
      </c>
      <c r="B215" s="158" t="str">
        <f t="shared" ref="B215" si="422">$B$1</f>
        <v>KOSTEN_3_4</v>
      </c>
    </row>
    <row r="216" spans="1:2" x14ac:dyDescent="0.2">
      <c r="A216" s="142">
        <f t="shared" ref="A216" si="423">A215</f>
        <v>108</v>
      </c>
      <c r="B216" s="158" t="str">
        <f t="shared" ref="B216" si="424">$B$2</f>
        <v>KOSTEN_3_5</v>
      </c>
    </row>
    <row r="217" spans="1:2" x14ac:dyDescent="0.2">
      <c r="A217" s="142">
        <f t="shared" ref="A217" si="425">A216+1</f>
        <v>109</v>
      </c>
      <c r="B217" s="158" t="str">
        <f t="shared" ref="B217" si="426">$B$1</f>
        <v>KOSTEN_3_4</v>
      </c>
    </row>
    <row r="218" spans="1:2" x14ac:dyDescent="0.2">
      <c r="A218" s="142">
        <f t="shared" ref="A218" si="427">A217</f>
        <v>109</v>
      </c>
      <c r="B218" s="158" t="str">
        <f t="shared" ref="B218" si="428">$B$2</f>
        <v>KOSTEN_3_5</v>
      </c>
    </row>
    <row r="219" spans="1:2" x14ac:dyDescent="0.2">
      <c r="A219" s="142">
        <f t="shared" ref="A219" si="429">A218+1</f>
        <v>110</v>
      </c>
      <c r="B219" s="158" t="str">
        <f t="shared" ref="B219" si="430">$B$1</f>
        <v>KOSTEN_3_4</v>
      </c>
    </row>
    <row r="220" spans="1:2" x14ac:dyDescent="0.2">
      <c r="A220" s="142">
        <f t="shared" ref="A220" si="431">A219</f>
        <v>110</v>
      </c>
      <c r="B220" s="158" t="str">
        <f t="shared" ref="B220" si="432">$B$2</f>
        <v>KOSTEN_3_5</v>
      </c>
    </row>
    <row r="221" spans="1:2" x14ac:dyDescent="0.2">
      <c r="A221" s="142">
        <f t="shared" ref="A221" si="433">A220+1</f>
        <v>111</v>
      </c>
      <c r="B221" s="158" t="str">
        <f t="shared" ref="B221" si="434">$B$1</f>
        <v>KOSTEN_3_4</v>
      </c>
    </row>
    <row r="222" spans="1:2" x14ac:dyDescent="0.2">
      <c r="A222" s="142">
        <f t="shared" ref="A222" si="435">A221</f>
        <v>111</v>
      </c>
      <c r="B222" s="158" t="str">
        <f t="shared" ref="B222" si="436">$B$2</f>
        <v>KOSTEN_3_5</v>
      </c>
    </row>
    <row r="223" spans="1:2" x14ac:dyDescent="0.2">
      <c r="A223" s="142">
        <f t="shared" ref="A223" si="437">A222+1</f>
        <v>112</v>
      </c>
      <c r="B223" s="158" t="str">
        <f t="shared" ref="B223" si="438">$B$1</f>
        <v>KOSTEN_3_4</v>
      </c>
    </row>
    <row r="224" spans="1:2" x14ac:dyDescent="0.2">
      <c r="A224" s="142">
        <f t="shared" ref="A224" si="439">A223</f>
        <v>112</v>
      </c>
      <c r="B224" s="158" t="str">
        <f t="shared" ref="B224" si="440">$B$2</f>
        <v>KOSTEN_3_5</v>
      </c>
    </row>
    <row r="225" spans="1:2" x14ac:dyDescent="0.2">
      <c r="A225" s="142">
        <f t="shared" ref="A225" si="441">A224+1</f>
        <v>113</v>
      </c>
      <c r="B225" s="158" t="str">
        <f t="shared" ref="B225" si="442">$B$1</f>
        <v>KOSTEN_3_4</v>
      </c>
    </row>
    <row r="226" spans="1:2" x14ac:dyDescent="0.2">
      <c r="A226" s="142">
        <f t="shared" ref="A226" si="443">A225</f>
        <v>113</v>
      </c>
      <c r="B226" s="158" t="str">
        <f t="shared" ref="B226" si="444">$B$2</f>
        <v>KOSTEN_3_5</v>
      </c>
    </row>
    <row r="227" spans="1:2" x14ac:dyDescent="0.2">
      <c r="A227" s="142">
        <f t="shared" ref="A227" si="445">A226+1</f>
        <v>114</v>
      </c>
      <c r="B227" s="158" t="str">
        <f t="shared" ref="B227" si="446">$B$1</f>
        <v>KOSTEN_3_4</v>
      </c>
    </row>
    <row r="228" spans="1:2" x14ac:dyDescent="0.2">
      <c r="A228" s="142">
        <f t="shared" ref="A228" si="447">A227</f>
        <v>114</v>
      </c>
      <c r="B228" s="158" t="str">
        <f t="shared" ref="B228" si="448">$B$2</f>
        <v>KOSTEN_3_5</v>
      </c>
    </row>
    <row r="229" spans="1:2" x14ac:dyDescent="0.2">
      <c r="A229" s="142">
        <f t="shared" ref="A229" si="449">A228+1</f>
        <v>115</v>
      </c>
      <c r="B229" s="158" t="str">
        <f t="shared" ref="B229" si="450">$B$1</f>
        <v>KOSTEN_3_4</v>
      </c>
    </row>
    <row r="230" spans="1:2" x14ac:dyDescent="0.2">
      <c r="A230" s="142">
        <f t="shared" ref="A230" si="451">A229</f>
        <v>115</v>
      </c>
      <c r="B230" s="158" t="str">
        <f t="shared" ref="B230" si="452">$B$2</f>
        <v>KOSTEN_3_5</v>
      </c>
    </row>
    <row r="231" spans="1:2" x14ac:dyDescent="0.2">
      <c r="A231" s="142">
        <f t="shared" ref="A231" si="453">A230+1</f>
        <v>116</v>
      </c>
      <c r="B231" s="158" t="str">
        <f t="shared" ref="B231" si="454">$B$1</f>
        <v>KOSTEN_3_4</v>
      </c>
    </row>
    <row r="232" spans="1:2" x14ac:dyDescent="0.2">
      <c r="A232" s="142">
        <f t="shared" ref="A232" si="455">A231</f>
        <v>116</v>
      </c>
      <c r="B232" s="158" t="str">
        <f t="shared" ref="B232" si="456">$B$2</f>
        <v>KOSTEN_3_5</v>
      </c>
    </row>
    <row r="233" spans="1:2" x14ac:dyDescent="0.2">
      <c r="A233" s="142">
        <f t="shared" ref="A233" si="457">A232+1</f>
        <v>117</v>
      </c>
      <c r="B233" s="158" t="str">
        <f t="shared" ref="B233" si="458">$B$1</f>
        <v>KOSTEN_3_4</v>
      </c>
    </row>
    <row r="234" spans="1:2" x14ac:dyDescent="0.2">
      <c r="A234" s="142">
        <f t="shared" ref="A234" si="459">A233</f>
        <v>117</v>
      </c>
      <c r="B234" s="158" t="str">
        <f t="shared" ref="B234" si="460">$B$2</f>
        <v>KOSTEN_3_5</v>
      </c>
    </row>
    <row r="235" spans="1:2" x14ac:dyDescent="0.2">
      <c r="A235" s="142">
        <f t="shared" ref="A235" si="461">A234+1</f>
        <v>118</v>
      </c>
      <c r="B235" s="158" t="str">
        <f t="shared" ref="B235" si="462">$B$1</f>
        <v>KOSTEN_3_4</v>
      </c>
    </row>
    <row r="236" spans="1:2" x14ac:dyDescent="0.2">
      <c r="A236" s="142">
        <f t="shared" ref="A236" si="463">A235</f>
        <v>118</v>
      </c>
      <c r="B236" s="158" t="str">
        <f t="shared" ref="B236" si="464">$B$2</f>
        <v>KOSTEN_3_5</v>
      </c>
    </row>
    <row r="237" spans="1:2" x14ac:dyDescent="0.2">
      <c r="A237" s="142">
        <f t="shared" ref="A237" si="465">A236+1</f>
        <v>119</v>
      </c>
      <c r="B237" s="158" t="str">
        <f t="shared" ref="B237" si="466">$B$1</f>
        <v>KOSTEN_3_4</v>
      </c>
    </row>
    <row r="238" spans="1:2" x14ac:dyDescent="0.2">
      <c r="A238" s="142">
        <f t="shared" ref="A238" si="467">A237</f>
        <v>119</v>
      </c>
      <c r="B238" s="158" t="str">
        <f t="shared" ref="B238" si="468">$B$2</f>
        <v>KOSTEN_3_5</v>
      </c>
    </row>
    <row r="239" spans="1:2" x14ac:dyDescent="0.2">
      <c r="A239" s="142">
        <f t="shared" ref="A239" si="469">A238+1</f>
        <v>120</v>
      </c>
      <c r="B239" s="158" t="str">
        <f t="shared" ref="B239" si="470">$B$1</f>
        <v>KOSTEN_3_4</v>
      </c>
    </row>
    <row r="240" spans="1:2" x14ac:dyDescent="0.2">
      <c r="A240" s="142">
        <f t="shared" ref="A240" si="471">A239</f>
        <v>120</v>
      </c>
      <c r="B240" s="158" t="str">
        <f t="shared" ref="B240" si="472">$B$2</f>
        <v>KOSTEN_3_5</v>
      </c>
    </row>
    <row r="241" spans="1:2" x14ac:dyDescent="0.2">
      <c r="A241" s="142">
        <f t="shared" ref="A241" si="473">A240+1</f>
        <v>121</v>
      </c>
      <c r="B241" s="158" t="str">
        <f t="shared" ref="B241" si="474">$B$1</f>
        <v>KOSTEN_3_4</v>
      </c>
    </row>
    <row r="242" spans="1:2" x14ac:dyDescent="0.2">
      <c r="A242" s="142">
        <f t="shared" ref="A242" si="475">A241</f>
        <v>121</v>
      </c>
      <c r="B242" s="158" t="str">
        <f t="shared" ref="B242" si="476">$B$2</f>
        <v>KOSTEN_3_5</v>
      </c>
    </row>
    <row r="243" spans="1:2" x14ac:dyDescent="0.2">
      <c r="A243" s="142">
        <f t="shared" ref="A243" si="477">A242+1</f>
        <v>122</v>
      </c>
      <c r="B243" s="158" t="str">
        <f t="shared" ref="B243" si="478">$B$1</f>
        <v>KOSTEN_3_4</v>
      </c>
    </row>
    <row r="244" spans="1:2" x14ac:dyDescent="0.2">
      <c r="A244" s="142">
        <f t="shared" ref="A244" si="479">A243</f>
        <v>122</v>
      </c>
      <c r="B244" s="158" t="str">
        <f t="shared" ref="B244" si="480">$B$2</f>
        <v>KOSTEN_3_5</v>
      </c>
    </row>
    <row r="245" spans="1:2" x14ac:dyDescent="0.2">
      <c r="A245" s="142">
        <f t="shared" ref="A245" si="481">A244+1</f>
        <v>123</v>
      </c>
      <c r="B245" s="158" t="str">
        <f t="shared" ref="B245" si="482">$B$1</f>
        <v>KOSTEN_3_4</v>
      </c>
    </row>
    <row r="246" spans="1:2" x14ac:dyDescent="0.2">
      <c r="A246" s="142">
        <f t="shared" ref="A246" si="483">A245</f>
        <v>123</v>
      </c>
      <c r="B246" s="158" t="str">
        <f t="shared" ref="B246" si="484">$B$2</f>
        <v>KOSTEN_3_5</v>
      </c>
    </row>
    <row r="247" spans="1:2" x14ac:dyDescent="0.2">
      <c r="A247" s="142">
        <f t="shared" ref="A247" si="485">A246+1</f>
        <v>124</v>
      </c>
      <c r="B247" s="158" t="str">
        <f t="shared" ref="B247" si="486">$B$1</f>
        <v>KOSTEN_3_4</v>
      </c>
    </row>
    <row r="248" spans="1:2" x14ac:dyDescent="0.2">
      <c r="A248" s="142">
        <f t="shared" ref="A248" si="487">A247</f>
        <v>124</v>
      </c>
      <c r="B248" s="158" t="str">
        <f t="shared" ref="B248" si="488">$B$2</f>
        <v>KOSTEN_3_5</v>
      </c>
    </row>
    <row r="249" spans="1:2" x14ac:dyDescent="0.2">
      <c r="A249" s="142">
        <f t="shared" ref="A249" si="489">A248+1</f>
        <v>125</v>
      </c>
      <c r="B249" s="158" t="str">
        <f t="shared" ref="B249" si="490">$B$1</f>
        <v>KOSTEN_3_4</v>
      </c>
    </row>
    <row r="250" spans="1:2" x14ac:dyDescent="0.2">
      <c r="A250" s="142">
        <f t="shared" ref="A250" si="491">A249</f>
        <v>125</v>
      </c>
      <c r="B250" s="158" t="str">
        <f t="shared" ref="B250" si="492">$B$2</f>
        <v>KOSTEN_3_5</v>
      </c>
    </row>
    <row r="251" spans="1:2" x14ac:dyDescent="0.2">
      <c r="A251" s="142">
        <f t="shared" ref="A251" si="493">A250+1</f>
        <v>126</v>
      </c>
      <c r="B251" s="158" t="str">
        <f t="shared" ref="B251" si="494">$B$1</f>
        <v>KOSTEN_3_4</v>
      </c>
    </row>
    <row r="252" spans="1:2" x14ac:dyDescent="0.2">
      <c r="A252" s="142">
        <f t="shared" ref="A252" si="495">A251</f>
        <v>126</v>
      </c>
      <c r="B252" s="158" t="str">
        <f t="shared" ref="B252" si="496">$B$2</f>
        <v>KOSTEN_3_5</v>
      </c>
    </row>
    <row r="253" spans="1:2" x14ac:dyDescent="0.2">
      <c r="A253" s="142">
        <f t="shared" ref="A253" si="497">A252+1</f>
        <v>127</v>
      </c>
      <c r="B253" s="158" t="str">
        <f t="shared" ref="B253" si="498">$B$1</f>
        <v>KOSTEN_3_4</v>
      </c>
    </row>
    <row r="254" spans="1:2" x14ac:dyDescent="0.2">
      <c r="A254" s="142">
        <f t="shared" ref="A254" si="499">A253</f>
        <v>127</v>
      </c>
      <c r="B254" s="158" t="str">
        <f t="shared" ref="B254" si="500">$B$2</f>
        <v>KOSTEN_3_5</v>
      </c>
    </row>
    <row r="255" spans="1:2" x14ac:dyDescent="0.2">
      <c r="A255" s="142">
        <f t="shared" ref="A255" si="501">A254+1</f>
        <v>128</v>
      </c>
      <c r="B255" s="158" t="str">
        <f t="shared" ref="B255" si="502">$B$1</f>
        <v>KOSTEN_3_4</v>
      </c>
    </row>
    <row r="256" spans="1:2" x14ac:dyDescent="0.2">
      <c r="A256" s="142">
        <f t="shared" ref="A256" si="503">A255</f>
        <v>128</v>
      </c>
      <c r="B256" s="158" t="str">
        <f t="shared" ref="B256" si="504">$B$2</f>
        <v>KOSTEN_3_5</v>
      </c>
    </row>
    <row r="257" spans="1:2" x14ac:dyDescent="0.2">
      <c r="A257" s="142">
        <f t="shared" ref="A257" si="505">A256+1</f>
        <v>129</v>
      </c>
      <c r="B257" s="158" t="str">
        <f t="shared" ref="B257" si="506">$B$1</f>
        <v>KOSTEN_3_4</v>
      </c>
    </row>
    <row r="258" spans="1:2" x14ac:dyDescent="0.2">
      <c r="A258" s="142">
        <f t="shared" ref="A258" si="507">A257</f>
        <v>129</v>
      </c>
      <c r="B258" s="158" t="str">
        <f t="shared" ref="B258" si="508">$B$2</f>
        <v>KOSTEN_3_5</v>
      </c>
    </row>
    <row r="259" spans="1:2" x14ac:dyDescent="0.2">
      <c r="A259" s="142">
        <f t="shared" ref="A259" si="509">A258+1</f>
        <v>130</v>
      </c>
      <c r="B259" s="158" t="str">
        <f t="shared" ref="B259" si="510">$B$1</f>
        <v>KOSTEN_3_4</v>
      </c>
    </row>
    <row r="260" spans="1:2" x14ac:dyDescent="0.2">
      <c r="A260" s="142">
        <f t="shared" ref="A260" si="511">A259</f>
        <v>130</v>
      </c>
      <c r="B260" s="158" t="str">
        <f t="shared" ref="B260" si="512">$B$2</f>
        <v>KOSTEN_3_5</v>
      </c>
    </row>
    <row r="261" spans="1:2" x14ac:dyDescent="0.2">
      <c r="A261" s="142">
        <f t="shared" ref="A261" si="513">A260+1</f>
        <v>131</v>
      </c>
      <c r="B261" s="158" t="str">
        <f t="shared" ref="B261" si="514">$B$1</f>
        <v>KOSTEN_3_4</v>
      </c>
    </row>
    <row r="262" spans="1:2" x14ac:dyDescent="0.2">
      <c r="A262" s="142">
        <f t="shared" ref="A262" si="515">A261</f>
        <v>131</v>
      </c>
      <c r="B262" s="158" t="str">
        <f t="shared" ref="B262" si="516">$B$2</f>
        <v>KOSTEN_3_5</v>
      </c>
    </row>
    <row r="263" spans="1:2" x14ac:dyDescent="0.2">
      <c r="A263" s="142">
        <f t="shared" ref="A263" si="517">A262+1</f>
        <v>132</v>
      </c>
      <c r="B263" s="158" t="str">
        <f t="shared" ref="B263" si="518">$B$1</f>
        <v>KOSTEN_3_4</v>
      </c>
    </row>
    <row r="264" spans="1:2" x14ac:dyDescent="0.2">
      <c r="A264" s="142">
        <f t="shared" ref="A264" si="519">A263</f>
        <v>132</v>
      </c>
      <c r="B264" s="158" t="str">
        <f t="shared" ref="B264" si="520">$B$2</f>
        <v>KOSTEN_3_5</v>
      </c>
    </row>
    <row r="265" spans="1:2" x14ac:dyDescent="0.2">
      <c r="A265" s="142">
        <f t="shared" ref="A265" si="521">A264+1</f>
        <v>133</v>
      </c>
      <c r="B265" s="158" t="str">
        <f t="shared" ref="B265" si="522">$B$1</f>
        <v>KOSTEN_3_4</v>
      </c>
    </row>
    <row r="266" spans="1:2" x14ac:dyDescent="0.2">
      <c r="A266" s="142">
        <f t="shared" ref="A266" si="523">A265</f>
        <v>133</v>
      </c>
      <c r="B266" s="158" t="str">
        <f t="shared" ref="B266" si="524">$B$2</f>
        <v>KOSTEN_3_5</v>
      </c>
    </row>
    <row r="267" spans="1:2" x14ac:dyDescent="0.2">
      <c r="A267" s="142">
        <f t="shared" ref="A267" si="525">A266+1</f>
        <v>134</v>
      </c>
      <c r="B267" s="158" t="str">
        <f t="shared" ref="B267" si="526">$B$1</f>
        <v>KOSTEN_3_4</v>
      </c>
    </row>
    <row r="268" spans="1:2" x14ac:dyDescent="0.2">
      <c r="A268" s="142">
        <f t="shared" ref="A268" si="527">A267</f>
        <v>134</v>
      </c>
      <c r="B268" s="158" t="str">
        <f t="shared" ref="B268" si="528">$B$2</f>
        <v>KOSTEN_3_5</v>
      </c>
    </row>
    <row r="269" spans="1:2" x14ac:dyDescent="0.2">
      <c r="A269" s="142">
        <f t="shared" ref="A269" si="529">A268+1</f>
        <v>135</v>
      </c>
      <c r="B269" s="158" t="str">
        <f t="shared" ref="B269" si="530">$B$1</f>
        <v>KOSTEN_3_4</v>
      </c>
    </row>
    <row r="270" spans="1:2" x14ac:dyDescent="0.2">
      <c r="A270" s="142">
        <f t="shared" ref="A270" si="531">A269</f>
        <v>135</v>
      </c>
      <c r="B270" s="158" t="str">
        <f t="shared" ref="B270" si="532">$B$2</f>
        <v>KOSTEN_3_5</v>
      </c>
    </row>
    <row r="271" spans="1:2" x14ac:dyDescent="0.2">
      <c r="A271" s="142">
        <f t="shared" ref="A271" si="533">A270+1</f>
        <v>136</v>
      </c>
      <c r="B271" s="158" t="str">
        <f t="shared" ref="B271" si="534">$B$1</f>
        <v>KOSTEN_3_4</v>
      </c>
    </row>
    <row r="272" spans="1:2" x14ac:dyDescent="0.2">
      <c r="A272" s="142">
        <f t="shared" ref="A272" si="535">A271</f>
        <v>136</v>
      </c>
      <c r="B272" s="158" t="str">
        <f t="shared" ref="B272" si="536">$B$2</f>
        <v>KOSTEN_3_5</v>
      </c>
    </row>
    <row r="273" spans="1:2" x14ac:dyDescent="0.2">
      <c r="A273" s="142">
        <f t="shared" ref="A273" si="537">A272+1</f>
        <v>137</v>
      </c>
      <c r="B273" s="158" t="str">
        <f t="shared" ref="B273" si="538">$B$1</f>
        <v>KOSTEN_3_4</v>
      </c>
    </row>
    <row r="274" spans="1:2" x14ac:dyDescent="0.2">
      <c r="A274" s="142">
        <f t="shared" ref="A274" si="539">A273</f>
        <v>137</v>
      </c>
      <c r="B274" s="158" t="str">
        <f t="shared" ref="B274" si="540">$B$2</f>
        <v>KOSTEN_3_5</v>
      </c>
    </row>
    <row r="275" spans="1:2" x14ac:dyDescent="0.2">
      <c r="A275" s="142">
        <f t="shared" ref="A275" si="541">A274+1</f>
        <v>138</v>
      </c>
      <c r="B275" s="158" t="str">
        <f t="shared" ref="B275" si="542">$B$1</f>
        <v>KOSTEN_3_4</v>
      </c>
    </row>
    <row r="276" spans="1:2" x14ac:dyDescent="0.2">
      <c r="A276" s="142">
        <f t="shared" ref="A276" si="543">A275</f>
        <v>138</v>
      </c>
      <c r="B276" s="158" t="str">
        <f t="shared" ref="B276" si="544">$B$2</f>
        <v>KOSTEN_3_5</v>
      </c>
    </row>
    <row r="277" spans="1:2" x14ac:dyDescent="0.2">
      <c r="A277" s="142">
        <f t="shared" ref="A277" si="545">A276+1</f>
        <v>139</v>
      </c>
      <c r="B277" s="158" t="str">
        <f t="shared" ref="B277" si="546">$B$1</f>
        <v>KOSTEN_3_4</v>
      </c>
    </row>
    <row r="278" spans="1:2" x14ac:dyDescent="0.2">
      <c r="A278" s="142">
        <f t="shared" ref="A278" si="547">A277</f>
        <v>139</v>
      </c>
      <c r="B278" s="158" t="str">
        <f t="shared" ref="B278" si="548">$B$2</f>
        <v>KOSTEN_3_5</v>
      </c>
    </row>
    <row r="279" spans="1:2" x14ac:dyDescent="0.2">
      <c r="A279" s="142">
        <f t="shared" ref="A279" si="549">A278+1</f>
        <v>140</v>
      </c>
      <c r="B279" s="158" t="str">
        <f t="shared" ref="B279" si="550">$B$1</f>
        <v>KOSTEN_3_4</v>
      </c>
    </row>
    <row r="280" spans="1:2" x14ac:dyDescent="0.2">
      <c r="A280" s="142">
        <f t="shared" ref="A280" si="551">A279</f>
        <v>140</v>
      </c>
      <c r="B280" s="158" t="str">
        <f t="shared" ref="B280" si="552">$B$2</f>
        <v>KOSTEN_3_5</v>
      </c>
    </row>
    <row r="281" spans="1:2" x14ac:dyDescent="0.2">
      <c r="A281" s="142">
        <f t="shared" ref="A281" si="553">A280+1</f>
        <v>141</v>
      </c>
      <c r="B281" s="158" t="str">
        <f t="shared" ref="B281" si="554">$B$1</f>
        <v>KOSTEN_3_4</v>
      </c>
    </row>
    <row r="282" spans="1:2" x14ac:dyDescent="0.2">
      <c r="A282" s="142">
        <f t="shared" ref="A282" si="555">A281</f>
        <v>141</v>
      </c>
      <c r="B282" s="158" t="str">
        <f t="shared" ref="B282" si="556">$B$2</f>
        <v>KOSTEN_3_5</v>
      </c>
    </row>
    <row r="283" spans="1:2" x14ac:dyDescent="0.2">
      <c r="A283" s="142">
        <f t="shared" ref="A283" si="557">A282+1</f>
        <v>142</v>
      </c>
      <c r="B283" s="158" t="str">
        <f t="shared" ref="B283" si="558">$B$1</f>
        <v>KOSTEN_3_4</v>
      </c>
    </row>
    <row r="284" spans="1:2" x14ac:dyDescent="0.2">
      <c r="A284" s="142">
        <f t="shared" ref="A284" si="559">A283</f>
        <v>142</v>
      </c>
      <c r="B284" s="158" t="str">
        <f t="shared" ref="B284" si="560">$B$2</f>
        <v>KOSTEN_3_5</v>
      </c>
    </row>
    <row r="285" spans="1:2" x14ac:dyDescent="0.2">
      <c r="A285" s="142">
        <f t="shared" ref="A285" si="561">A284+1</f>
        <v>143</v>
      </c>
      <c r="B285" s="158" t="str">
        <f t="shared" ref="B285" si="562">$B$1</f>
        <v>KOSTEN_3_4</v>
      </c>
    </row>
    <row r="286" spans="1:2" x14ac:dyDescent="0.2">
      <c r="A286" s="142">
        <f t="shared" ref="A286" si="563">A285</f>
        <v>143</v>
      </c>
      <c r="B286" s="158" t="str">
        <f t="shared" ref="B286" si="564">$B$2</f>
        <v>KOSTEN_3_5</v>
      </c>
    </row>
    <row r="287" spans="1:2" x14ac:dyDescent="0.2">
      <c r="A287" s="142">
        <f t="shared" ref="A287" si="565">A286+1</f>
        <v>144</v>
      </c>
      <c r="B287" s="158" t="str">
        <f t="shared" ref="B287" si="566">$B$1</f>
        <v>KOSTEN_3_4</v>
      </c>
    </row>
    <row r="288" spans="1:2" x14ac:dyDescent="0.2">
      <c r="A288" s="142">
        <f t="shared" ref="A288" si="567">A287</f>
        <v>144</v>
      </c>
      <c r="B288" s="158" t="str">
        <f t="shared" ref="B288" si="568">$B$2</f>
        <v>KOSTEN_3_5</v>
      </c>
    </row>
    <row r="289" spans="1:2" x14ac:dyDescent="0.2">
      <c r="A289" s="142">
        <f t="shared" ref="A289" si="569">A288+1</f>
        <v>145</v>
      </c>
      <c r="B289" s="158" t="str">
        <f t="shared" ref="B289" si="570">$B$1</f>
        <v>KOSTEN_3_4</v>
      </c>
    </row>
    <row r="290" spans="1:2" x14ac:dyDescent="0.2">
      <c r="A290" s="142">
        <f t="shared" ref="A290" si="571">A289</f>
        <v>145</v>
      </c>
      <c r="B290" s="158" t="str">
        <f t="shared" ref="B290" si="572">$B$2</f>
        <v>KOSTEN_3_5</v>
      </c>
    </row>
    <row r="291" spans="1:2" x14ac:dyDescent="0.2">
      <c r="A291" s="142">
        <f t="shared" ref="A291" si="573">A290+1</f>
        <v>146</v>
      </c>
      <c r="B291" s="158" t="str">
        <f t="shared" ref="B291" si="574">$B$1</f>
        <v>KOSTEN_3_4</v>
      </c>
    </row>
    <row r="292" spans="1:2" x14ac:dyDescent="0.2">
      <c r="A292" s="142">
        <f t="shared" ref="A292" si="575">A291</f>
        <v>146</v>
      </c>
      <c r="B292" s="158" t="str">
        <f t="shared" ref="B292" si="576">$B$2</f>
        <v>KOSTEN_3_5</v>
      </c>
    </row>
    <row r="293" spans="1:2" x14ac:dyDescent="0.2">
      <c r="A293" s="142">
        <f t="shared" ref="A293" si="577">A292+1</f>
        <v>147</v>
      </c>
      <c r="B293" s="158" t="str">
        <f t="shared" ref="B293" si="578">$B$1</f>
        <v>KOSTEN_3_4</v>
      </c>
    </row>
    <row r="294" spans="1:2" x14ac:dyDescent="0.2">
      <c r="A294" s="142">
        <f t="shared" ref="A294" si="579">A293</f>
        <v>147</v>
      </c>
      <c r="B294" s="158" t="str">
        <f t="shared" ref="B294" si="580">$B$2</f>
        <v>KOSTEN_3_5</v>
      </c>
    </row>
    <row r="295" spans="1:2" x14ac:dyDescent="0.2">
      <c r="A295" s="142">
        <f t="shared" ref="A295" si="581">A294+1</f>
        <v>148</v>
      </c>
      <c r="B295" s="158" t="str">
        <f t="shared" ref="B295" si="582">$B$1</f>
        <v>KOSTEN_3_4</v>
      </c>
    </row>
    <row r="296" spans="1:2" x14ac:dyDescent="0.2">
      <c r="A296" s="142">
        <f t="shared" ref="A296" si="583">A295</f>
        <v>148</v>
      </c>
      <c r="B296" s="158" t="str">
        <f t="shared" ref="B296" si="584">$B$2</f>
        <v>KOSTEN_3_5</v>
      </c>
    </row>
    <row r="297" spans="1:2" x14ac:dyDescent="0.2">
      <c r="A297" s="142">
        <f t="shared" ref="A297" si="585">A296+1</f>
        <v>149</v>
      </c>
      <c r="B297" s="158" t="str">
        <f t="shared" ref="B297" si="586">$B$1</f>
        <v>KOSTEN_3_4</v>
      </c>
    </row>
    <row r="298" spans="1:2" x14ac:dyDescent="0.2">
      <c r="A298" s="142">
        <f t="shared" ref="A298" si="587">A297</f>
        <v>149</v>
      </c>
      <c r="B298" s="158" t="str">
        <f t="shared" ref="B298" si="588">$B$2</f>
        <v>KOSTEN_3_5</v>
      </c>
    </row>
    <row r="299" spans="1:2" x14ac:dyDescent="0.2">
      <c r="A299" s="142">
        <f t="shared" ref="A299" si="589">A298+1</f>
        <v>150</v>
      </c>
      <c r="B299" s="158" t="str">
        <f t="shared" ref="B299" si="590">$B$1</f>
        <v>KOSTEN_3_4</v>
      </c>
    </row>
    <row r="300" spans="1:2" x14ac:dyDescent="0.2">
      <c r="A300" s="142">
        <f t="shared" ref="A300" si="591">A299</f>
        <v>150</v>
      </c>
      <c r="B300" s="158" t="str">
        <f t="shared" ref="B300" si="592">$B$2</f>
        <v>KOSTEN_3_5</v>
      </c>
    </row>
    <row r="301" spans="1:2" x14ac:dyDescent="0.2">
      <c r="A301" s="142">
        <f t="shared" ref="A301" si="593">A300+1</f>
        <v>151</v>
      </c>
      <c r="B301" s="158" t="str">
        <f t="shared" ref="B301" si="594">$B$1</f>
        <v>KOSTEN_3_4</v>
      </c>
    </row>
    <row r="302" spans="1:2" x14ac:dyDescent="0.2">
      <c r="A302" s="142">
        <f t="shared" ref="A302" si="595">A301</f>
        <v>151</v>
      </c>
      <c r="B302" s="158" t="str">
        <f t="shared" ref="B302" si="596">$B$2</f>
        <v>KOSTEN_3_5</v>
      </c>
    </row>
    <row r="303" spans="1:2" x14ac:dyDescent="0.2">
      <c r="A303" s="142">
        <f t="shared" ref="A303" si="597">A302+1</f>
        <v>152</v>
      </c>
      <c r="B303" s="158" t="str">
        <f t="shared" ref="B303" si="598">$B$1</f>
        <v>KOSTEN_3_4</v>
      </c>
    </row>
    <row r="304" spans="1:2" x14ac:dyDescent="0.2">
      <c r="A304" s="142">
        <f t="shared" ref="A304" si="599">A303</f>
        <v>152</v>
      </c>
      <c r="B304" s="158" t="str">
        <f t="shared" ref="B304" si="600">$B$2</f>
        <v>KOSTEN_3_5</v>
      </c>
    </row>
    <row r="305" spans="1:2" x14ac:dyDescent="0.2">
      <c r="A305" s="142">
        <f t="shared" ref="A305" si="601">A304+1</f>
        <v>153</v>
      </c>
      <c r="B305" s="158" t="str">
        <f t="shared" ref="B305" si="602">$B$1</f>
        <v>KOSTEN_3_4</v>
      </c>
    </row>
    <row r="306" spans="1:2" x14ac:dyDescent="0.2">
      <c r="A306" s="142">
        <f t="shared" ref="A306" si="603">A305</f>
        <v>153</v>
      </c>
      <c r="B306" s="158" t="str">
        <f t="shared" ref="B306" si="604">$B$2</f>
        <v>KOSTEN_3_5</v>
      </c>
    </row>
    <row r="307" spans="1:2" x14ac:dyDescent="0.2">
      <c r="A307" s="142">
        <f t="shared" ref="A307" si="605">A306+1</f>
        <v>154</v>
      </c>
      <c r="B307" s="158" t="str">
        <f t="shared" ref="B307" si="606">$B$1</f>
        <v>KOSTEN_3_4</v>
      </c>
    </row>
    <row r="308" spans="1:2" x14ac:dyDescent="0.2">
      <c r="A308" s="142">
        <f t="shared" ref="A308" si="607">A307</f>
        <v>154</v>
      </c>
      <c r="B308" s="158" t="str">
        <f t="shared" ref="B308" si="608">$B$2</f>
        <v>KOSTEN_3_5</v>
      </c>
    </row>
    <row r="309" spans="1:2" x14ac:dyDescent="0.2">
      <c r="A309" s="142">
        <f t="shared" ref="A309" si="609">A308+1</f>
        <v>155</v>
      </c>
      <c r="B309" s="158" t="str">
        <f t="shared" ref="B309" si="610">$B$1</f>
        <v>KOSTEN_3_4</v>
      </c>
    </row>
    <row r="310" spans="1:2" x14ac:dyDescent="0.2">
      <c r="A310" s="142">
        <f t="shared" ref="A310" si="611">A309</f>
        <v>155</v>
      </c>
      <c r="B310" s="158" t="str">
        <f t="shared" ref="B310" si="612">$B$2</f>
        <v>KOSTEN_3_5</v>
      </c>
    </row>
    <row r="311" spans="1:2" x14ac:dyDescent="0.2">
      <c r="A311" s="142">
        <f t="shared" ref="A311" si="613">A310+1</f>
        <v>156</v>
      </c>
      <c r="B311" s="158" t="str">
        <f t="shared" ref="B311" si="614">$B$1</f>
        <v>KOSTEN_3_4</v>
      </c>
    </row>
    <row r="312" spans="1:2" x14ac:dyDescent="0.2">
      <c r="A312" s="142">
        <f t="shared" ref="A312" si="615">A311</f>
        <v>156</v>
      </c>
      <c r="B312" s="158" t="str">
        <f t="shared" ref="B312" si="616">$B$2</f>
        <v>KOSTEN_3_5</v>
      </c>
    </row>
    <row r="313" spans="1:2" x14ac:dyDescent="0.2">
      <c r="A313" s="142">
        <f t="shared" ref="A313" si="617">A312+1</f>
        <v>157</v>
      </c>
      <c r="B313" s="158" t="str">
        <f t="shared" ref="B313" si="618">$B$1</f>
        <v>KOSTEN_3_4</v>
      </c>
    </row>
    <row r="314" spans="1:2" x14ac:dyDescent="0.2">
      <c r="A314" s="142">
        <f t="shared" ref="A314" si="619">A313</f>
        <v>157</v>
      </c>
      <c r="B314" s="158" t="str">
        <f t="shared" ref="B314" si="620">$B$2</f>
        <v>KOSTEN_3_5</v>
      </c>
    </row>
    <row r="315" spans="1:2" x14ac:dyDescent="0.2">
      <c r="A315" s="142">
        <f t="shared" ref="A315" si="621">A314+1</f>
        <v>158</v>
      </c>
      <c r="B315" s="158" t="str">
        <f t="shared" ref="B315" si="622">$B$1</f>
        <v>KOSTEN_3_4</v>
      </c>
    </row>
    <row r="316" spans="1:2" x14ac:dyDescent="0.2">
      <c r="A316" s="142">
        <f t="shared" ref="A316" si="623">A315</f>
        <v>158</v>
      </c>
      <c r="B316" s="158" t="str">
        <f t="shared" ref="B316" si="624">$B$2</f>
        <v>KOSTEN_3_5</v>
      </c>
    </row>
    <row r="317" spans="1:2" x14ac:dyDescent="0.2">
      <c r="A317" s="142">
        <f t="shared" ref="A317" si="625">A316+1</f>
        <v>159</v>
      </c>
      <c r="B317" s="158" t="str">
        <f t="shared" ref="B317" si="626">$B$1</f>
        <v>KOSTEN_3_4</v>
      </c>
    </row>
    <row r="318" spans="1:2" x14ac:dyDescent="0.2">
      <c r="A318" s="142">
        <f t="shared" ref="A318" si="627">A317</f>
        <v>159</v>
      </c>
      <c r="B318" s="158" t="str">
        <f t="shared" ref="B318" si="628">$B$2</f>
        <v>KOSTEN_3_5</v>
      </c>
    </row>
    <row r="319" spans="1:2" x14ac:dyDescent="0.2">
      <c r="A319" s="142">
        <f t="shared" ref="A319" si="629">A318+1</f>
        <v>160</v>
      </c>
      <c r="B319" s="158" t="str">
        <f t="shared" ref="B319" si="630">$B$1</f>
        <v>KOSTEN_3_4</v>
      </c>
    </row>
    <row r="320" spans="1:2" x14ac:dyDescent="0.2">
      <c r="A320" s="142">
        <f t="shared" ref="A320" si="631">A319</f>
        <v>160</v>
      </c>
      <c r="B320" s="158" t="str">
        <f t="shared" ref="B320" si="632">$B$2</f>
        <v>KOSTEN_3_5</v>
      </c>
    </row>
    <row r="321" spans="1:2" x14ac:dyDescent="0.2">
      <c r="A321" s="142">
        <f t="shared" ref="A321" si="633">A320+1</f>
        <v>161</v>
      </c>
      <c r="B321" s="158" t="str">
        <f t="shared" ref="B321" si="634">$B$1</f>
        <v>KOSTEN_3_4</v>
      </c>
    </row>
    <row r="322" spans="1:2" x14ac:dyDescent="0.2">
      <c r="A322" s="142">
        <f t="shared" ref="A322" si="635">A321</f>
        <v>161</v>
      </c>
      <c r="B322" s="158" t="str">
        <f t="shared" ref="B322" si="636">$B$2</f>
        <v>KOSTEN_3_5</v>
      </c>
    </row>
    <row r="323" spans="1:2" x14ac:dyDescent="0.2">
      <c r="A323" s="142">
        <f t="shared" ref="A323" si="637">A322+1</f>
        <v>162</v>
      </c>
      <c r="B323" s="158" t="str">
        <f t="shared" ref="B323" si="638">$B$1</f>
        <v>KOSTEN_3_4</v>
      </c>
    </row>
    <row r="324" spans="1:2" x14ac:dyDescent="0.2">
      <c r="A324" s="142">
        <f t="shared" ref="A324" si="639">A323</f>
        <v>162</v>
      </c>
      <c r="B324" s="158" t="str">
        <f t="shared" ref="B324" si="640">$B$2</f>
        <v>KOSTEN_3_5</v>
      </c>
    </row>
    <row r="325" spans="1:2" x14ac:dyDescent="0.2">
      <c r="A325" s="142">
        <f t="shared" ref="A325" si="641">A324+1</f>
        <v>163</v>
      </c>
      <c r="B325" s="158" t="str">
        <f t="shared" ref="B325" si="642">$B$1</f>
        <v>KOSTEN_3_4</v>
      </c>
    </row>
    <row r="326" spans="1:2" x14ac:dyDescent="0.2">
      <c r="A326" s="142">
        <f t="shared" ref="A326" si="643">A325</f>
        <v>163</v>
      </c>
      <c r="B326" s="158" t="str">
        <f t="shared" ref="B326" si="644">$B$2</f>
        <v>KOSTEN_3_5</v>
      </c>
    </row>
    <row r="327" spans="1:2" x14ac:dyDescent="0.2">
      <c r="A327" s="142">
        <f t="shared" ref="A327" si="645">A326+1</f>
        <v>164</v>
      </c>
      <c r="B327" s="158" t="str">
        <f t="shared" ref="B327" si="646">$B$1</f>
        <v>KOSTEN_3_4</v>
      </c>
    </row>
    <row r="328" spans="1:2" x14ac:dyDescent="0.2">
      <c r="A328" s="142">
        <f t="shared" ref="A328" si="647">A327</f>
        <v>164</v>
      </c>
      <c r="B328" s="158" t="str">
        <f t="shared" ref="B328" si="648">$B$2</f>
        <v>KOSTEN_3_5</v>
      </c>
    </row>
    <row r="329" spans="1:2" x14ac:dyDescent="0.2">
      <c r="A329" s="142">
        <f t="shared" ref="A329" si="649">A328+1</f>
        <v>165</v>
      </c>
      <c r="B329" s="158" t="str">
        <f t="shared" ref="B329" si="650">$B$1</f>
        <v>KOSTEN_3_4</v>
      </c>
    </row>
    <row r="330" spans="1:2" x14ac:dyDescent="0.2">
      <c r="A330" s="142">
        <f t="shared" ref="A330" si="651">A329</f>
        <v>165</v>
      </c>
      <c r="B330" s="158" t="str">
        <f t="shared" ref="B330" si="652">$B$2</f>
        <v>KOSTEN_3_5</v>
      </c>
    </row>
    <row r="331" spans="1:2" x14ac:dyDescent="0.2">
      <c r="A331" s="142">
        <f t="shared" ref="A331" si="653">A330+1</f>
        <v>166</v>
      </c>
      <c r="B331" s="158" t="str">
        <f t="shared" ref="B331" si="654">$B$1</f>
        <v>KOSTEN_3_4</v>
      </c>
    </row>
    <row r="332" spans="1:2" x14ac:dyDescent="0.2">
      <c r="A332" s="142">
        <f t="shared" ref="A332" si="655">A331</f>
        <v>166</v>
      </c>
      <c r="B332" s="158" t="str">
        <f t="shared" ref="B332" si="656">$B$2</f>
        <v>KOSTEN_3_5</v>
      </c>
    </row>
    <row r="333" spans="1:2" x14ac:dyDescent="0.2">
      <c r="A333" s="142">
        <f t="shared" ref="A333" si="657">A332+1</f>
        <v>167</v>
      </c>
      <c r="B333" s="158" t="str">
        <f t="shared" ref="B333" si="658">$B$1</f>
        <v>KOSTEN_3_4</v>
      </c>
    </row>
    <row r="334" spans="1:2" x14ac:dyDescent="0.2">
      <c r="A334" s="142">
        <f t="shared" ref="A334" si="659">A333</f>
        <v>167</v>
      </c>
      <c r="B334" s="158" t="str">
        <f t="shared" ref="B334" si="660">$B$2</f>
        <v>KOSTEN_3_5</v>
      </c>
    </row>
    <row r="335" spans="1:2" x14ac:dyDescent="0.2">
      <c r="A335" s="142">
        <f t="shared" ref="A335" si="661">A334+1</f>
        <v>168</v>
      </c>
      <c r="B335" s="158" t="str">
        <f t="shared" ref="B335" si="662">$B$1</f>
        <v>KOSTEN_3_4</v>
      </c>
    </row>
    <row r="336" spans="1:2" x14ac:dyDescent="0.2">
      <c r="A336" s="142">
        <f t="shared" ref="A336" si="663">A335</f>
        <v>168</v>
      </c>
      <c r="B336" s="158" t="str">
        <f t="shared" ref="B336" si="664">$B$2</f>
        <v>KOSTEN_3_5</v>
      </c>
    </row>
    <row r="337" spans="1:2" x14ac:dyDescent="0.2">
      <c r="A337" s="142">
        <f t="shared" ref="A337" si="665">A336+1</f>
        <v>169</v>
      </c>
      <c r="B337" s="158" t="str">
        <f t="shared" ref="B337" si="666">$B$1</f>
        <v>KOSTEN_3_4</v>
      </c>
    </row>
    <row r="338" spans="1:2" x14ac:dyDescent="0.2">
      <c r="A338" s="142">
        <f t="shared" ref="A338" si="667">A337</f>
        <v>169</v>
      </c>
      <c r="B338" s="158" t="str">
        <f t="shared" ref="B338" si="668">$B$2</f>
        <v>KOSTEN_3_5</v>
      </c>
    </row>
    <row r="339" spans="1:2" x14ac:dyDescent="0.2">
      <c r="A339" s="142">
        <f t="shared" ref="A339" si="669">A338+1</f>
        <v>170</v>
      </c>
      <c r="B339" s="158" t="str">
        <f t="shared" ref="B339" si="670">$B$1</f>
        <v>KOSTEN_3_4</v>
      </c>
    </row>
    <row r="340" spans="1:2" x14ac:dyDescent="0.2">
      <c r="A340" s="142">
        <f t="shared" ref="A340" si="671">A339</f>
        <v>170</v>
      </c>
      <c r="B340" s="158" t="str">
        <f t="shared" ref="B340" si="672">$B$2</f>
        <v>KOSTEN_3_5</v>
      </c>
    </row>
    <row r="341" spans="1:2" x14ac:dyDescent="0.2">
      <c r="A341" s="142">
        <f t="shared" ref="A341" si="673">A340+1</f>
        <v>171</v>
      </c>
      <c r="B341" s="158" t="str">
        <f t="shared" ref="B341" si="674">$B$1</f>
        <v>KOSTEN_3_4</v>
      </c>
    </row>
    <row r="342" spans="1:2" x14ac:dyDescent="0.2">
      <c r="A342" s="142">
        <f t="shared" ref="A342" si="675">A341</f>
        <v>171</v>
      </c>
      <c r="B342" s="158" t="str">
        <f t="shared" ref="B342" si="676">$B$2</f>
        <v>KOSTEN_3_5</v>
      </c>
    </row>
    <row r="343" spans="1:2" x14ac:dyDescent="0.2">
      <c r="A343" s="142">
        <f t="shared" ref="A343" si="677">A342+1</f>
        <v>172</v>
      </c>
      <c r="B343" s="158" t="str">
        <f t="shared" ref="B343" si="678">$B$1</f>
        <v>KOSTEN_3_4</v>
      </c>
    </row>
    <row r="344" spans="1:2" x14ac:dyDescent="0.2">
      <c r="A344" s="142">
        <f t="shared" ref="A344" si="679">A343</f>
        <v>172</v>
      </c>
      <c r="B344" s="158" t="str">
        <f t="shared" ref="B344" si="680">$B$2</f>
        <v>KOSTEN_3_5</v>
      </c>
    </row>
    <row r="345" spans="1:2" x14ac:dyDescent="0.2">
      <c r="A345" s="142">
        <f t="shared" ref="A345" si="681">A344+1</f>
        <v>173</v>
      </c>
      <c r="B345" s="158" t="str">
        <f t="shared" ref="B345" si="682">$B$1</f>
        <v>KOSTEN_3_4</v>
      </c>
    </row>
    <row r="346" spans="1:2" x14ac:dyDescent="0.2">
      <c r="A346" s="142">
        <f t="shared" ref="A346" si="683">A345</f>
        <v>173</v>
      </c>
      <c r="B346" s="158" t="str">
        <f t="shared" ref="B346" si="684">$B$2</f>
        <v>KOSTEN_3_5</v>
      </c>
    </row>
    <row r="347" spans="1:2" x14ac:dyDescent="0.2">
      <c r="A347" s="142">
        <f t="shared" ref="A347" si="685">A346+1</f>
        <v>174</v>
      </c>
      <c r="B347" s="158" t="str">
        <f t="shared" ref="B347" si="686">$B$1</f>
        <v>KOSTEN_3_4</v>
      </c>
    </row>
    <row r="348" spans="1:2" x14ac:dyDescent="0.2">
      <c r="A348" s="142">
        <f t="shared" ref="A348" si="687">A347</f>
        <v>174</v>
      </c>
      <c r="B348" s="158" t="str">
        <f t="shared" ref="B348" si="688">$B$2</f>
        <v>KOSTEN_3_5</v>
      </c>
    </row>
    <row r="349" spans="1:2" x14ac:dyDescent="0.2">
      <c r="A349" s="142">
        <f t="shared" ref="A349" si="689">A348+1</f>
        <v>175</v>
      </c>
      <c r="B349" s="158" t="str">
        <f t="shared" ref="B349" si="690">$B$1</f>
        <v>KOSTEN_3_4</v>
      </c>
    </row>
    <row r="350" spans="1:2" x14ac:dyDescent="0.2">
      <c r="A350" s="142">
        <f t="shared" ref="A350" si="691">A349</f>
        <v>175</v>
      </c>
      <c r="B350" s="158" t="str">
        <f t="shared" ref="B350" si="692">$B$2</f>
        <v>KOSTEN_3_5</v>
      </c>
    </row>
    <row r="351" spans="1:2" x14ac:dyDescent="0.2">
      <c r="A351" s="142">
        <f t="shared" ref="A351" si="693">A350+1</f>
        <v>176</v>
      </c>
      <c r="B351" s="158" t="str">
        <f t="shared" ref="B351" si="694">$B$1</f>
        <v>KOSTEN_3_4</v>
      </c>
    </row>
    <row r="352" spans="1:2" x14ac:dyDescent="0.2">
      <c r="A352" s="142">
        <f t="shared" ref="A352" si="695">A351</f>
        <v>176</v>
      </c>
      <c r="B352" s="158" t="str">
        <f t="shared" ref="B352" si="696">$B$2</f>
        <v>KOSTEN_3_5</v>
      </c>
    </row>
    <row r="353" spans="1:2" x14ac:dyDescent="0.2">
      <c r="A353" s="142">
        <f t="shared" ref="A353" si="697">A352+1</f>
        <v>177</v>
      </c>
      <c r="B353" s="158" t="str">
        <f t="shared" ref="B353" si="698">$B$1</f>
        <v>KOSTEN_3_4</v>
      </c>
    </row>
    <row r="354" spans="1:2" x14ac:dyDescent="0.2">
      <c r="A354" s="142">
        <f t="shared" ref="A354" si="699">A353</f>
        <v>177</v>
      </c>
      <c r="B354" s="158" t="str">
        <f t="shared" ref="B354" si="700">$B$2</f>
        <v>KOSTEN_3_5</v>
      </c>
    </row>
    <row r="355" spans="1:2" x14ac:dyDescent="0.2">
      <c r="A355" s="142">
        <f t="shared" ref="A355" si="701">A354+1</f>
        <v>178</v>
      </c>
      <c r="B355" s="158" t="str">
        <f t="shared" ref="B355" si="702">$B$1</f>
        <v>KOSTEN_3_4</v>
      </c>
    </row>
    <row r="356" spans="1:2" x14ac:dyDescent="0.2">
      <c r="A356" s="142">
        <f t="shared" ref="A356" si="703">A355</f>
        <v>178</v>
      </c>
      <c r="B356" s="158" t="str">
        <f t="shared" ref="B356" si="704">$B$2</f>
        <v>KOSTEN_3_5</v>
      </c>
    </row>
    <row r="357" spans="1:2" x14ac:dyDescent="0.2">
      <c r="A357" s="142">
        <f t="shared" ref="A357" si="705">A356+1</f>
        <v>179</v>
      </c>
      <c r="B357" s="158" t="str">
        <f t="shared" ref="B357" si="706">$B$1</f>
        <v>KOSTEN_3_4</v>
      </c>
    </row>
    <row r="358" spans="1:2" x14ac:dyDescent="0.2">
      <c r="A358" s="142">
        <f t="shared" ref="A358" si="707">A357</f>
        <v>179</v>
      </c>
      <c r="B358" s="158" t="str">
        <f t="shared" ref="B358" si="708">$B$2</f>
        <v>KOSTEN_3_5</v>
      </c>
    </row>
    <row r="359" spans="1:2" x14ac:dyDescent="0.2">
      <c r="A359" s="142">
        <f t="shared" ref="A359" si="709">A358+1</f>
        <v>180</v>
      </c>
      <c r="B359" s="158" t="str">
        <f t="shared" ref="B359" si="710">$B$1</f>
        <v>KOSTEN_3_4</v>
      </c>
    </row>
    <row r="360" spans="1:2" x14ac:dyDescent="0.2">
      <c r="A360" s="142">
        <f t="shared" ref="A360" si="711">A359</f>
        <v>180</v>
      </c>
      <c r="B360" s="158" t="str">
        <f t="shared" ref="B360" si="712">$B$2</f>
        <v>KOSTEN_3_5</v>
      </c>
    </row>
    <row r="361" spans="1:2" x14ac:dyDescent="0.2">
      <c r="A361" s="142">
        <f t="shared" ref="A361" si="713">A360+1</f>
        <v>181</v>
      </c>
      <c r="B361" s="158" t="str">
        <f t="shared" ref="B361" si="714">$B$1</f>
        <v>KOSTEN_3_4</v>
      </c>
    </row>
    <row r="362" spans="1:2" x14ac:dyDescent="0.2">
      <c r="A362" s="142">
        <f t="shared" ref="A362" si="715">A361</f>
        <v>181</v>
      </c>
      <c r="B362" s="158" t="str">
        <f t="shared" ref="B362" si="716">$B$2</f>
        <v>KOSTEN_3_5</v>
      </c>
    </row>
    <row r="363" spans="1:2" x14ac:dyDescent="0.2">
      <c r="A363" s="142">
        <f t="shared" ref="A363" si="717">A362+1</f>
        <v>182</v>
      </c>
      <c r="B363" s="158" t="str">
        <f t="shared" ref="B363" si="718">$B$1</f>
        <v>KOSTEN_3_4</v>
      </c>
    </row>
    <row r="364" spans="1:2" x14ac:dyDescent="0.2">
      <c r="A364" s="142">
        <f t="shared" ref="A364" si="719">A363</f>
        <v>182</v>
      </c>
      <c r="B364" s="158" t="str">
        <f t="shared" ref="B364" si="720">$B$2</f>
        <v>KOSTEN_3_5</v>
      </c>
    </row>
    <row r="365" spans="1:2" x14ac:dyDescent="0.2">
      <c r="A365" s="142">
        <f t="shared" ref="A365" si="721">A364+1</f>
        <v>183</v>
      </c>
      <c r="B365" s="158" t="str">
        <f t="shared" ref="B365" si="722">$B$1</f>
        <v>KOSTEN_3_4</v>
      </c>
    </row>
    <row r="366" spans="1:2" x14ac:dyDescent="0.2">
      <c r="A366" s="142">
        <f t="shared" ref="A366" si="723">A365</f>
        <v>183</v>
      </c>
      <c r="B366" s="158" t="str">
        <f t="shared" ref="B366" si="724">$B$2</f>
        <v>KOSTEN_3_5</v>
      </c>
    </row>
    <row r="367" spans="1:2" x14ac:dyDescent="0.2">
      <c r="A367" s="142">
        <f t="shared" ref="A367" si="725">A366+1</f>
        <v>184</v>
      </c>
      <c r="B367" s="158" t="str">
        <f t="shared" ref="B367" si="726">$B$1</f>
        <v>KOSTEN_3_4</v>
      </c>
    </row>
    <row r="368" spans="1:2" x14ac:dyDescent="0.2">
      <c r="A368" s="142">
        <f t="shared" ref="A368" si="727">A367</f>
        <v>184</v>
      </c>
      <c r="B368" s="158" t="str">
        <f t="shared" ref="B368" si="728">$B$2</f>
        <v>KOSTEN_3_5</v>
      </c>
    </row>
    <row r="369" spans="1:2" x14ac:dyDescent="0.2">
      <c r="A369" s="142">
        <f t="shared" ref="A369" si="729">A368+1</f>
        <v>185</v>
      </c>
      <c r="B369" s="158" t="str">
        <f t="shared" ref="B369" si="730">$B$1</f>
        <v>KOSTEN_3_4</v>
      </c>
    </row>
    <row r="370" spans="1:2" x14ac:dyDescent="0.2">
      <c r="A370" s="142">
        <f t="shared" ref="A370" si="731">A369</f>
        <v>185</v>
      </c>
      <c r="B370" s="158" t="str">
        <f t="shared" ref="B370" si="732">$B$2</f>
        <v>KOSTEN_3_5</v>
      </c>
    </row>
    <row r="371" spans="1:2" x14ac:dyDescent="0.2">
      <c r="A371" s="142">
        <f t="shared" ref="A371" si="733">A370+1</f>
        <v>186</v>
      </c>
      <c r="B371" s="158" t="str">
        <f t="shared" ref="B371" si="734">$B$1</f>
        <v>KOSTEN_3_4</v>
      </c>
    </row>
    <row r="372" spans="1:2" x14ac:dyDescent="0.2">
      <c r="A372" s="142">
        <f t="shared" ref="A372" si="735">A371</f>
        <v>186</v>
      </c>
      <c r="B372" s="158" t="str">
        <f t="shared" ref="B372" si="736">$B$2</f>
        <v>KOSTEN_3_5</v>
      </c>
    </row>
    <row r="373" spans="1:2" x14ac:dyDescent="0.2">
      <c r="A373" s="142">
        <f t="shared" ref="A373" si="737">A372+1</f>
        <v>187</v>
      </c>
      <c r="B373" s="158" t="str">
        <f t="shared" ref="B373" si="738">$B$1</f>
        <v>KOSTEN_3_4</v>
      </c>
    </row>
    <row r="374" spans="1:2" x14ac:dyDescent="0.2">
      <c r="A374" s="142">
        <f t="shared" ref="A374" si="739">A373</f>
        <v>187</v>
      </c>
      <c r="B374" s="158" t="str">
        <f t="shared" ref="B374" si="740">$B$2</f>
        <v>KOSTEN_3_5</v>
      </c>
    </row>
    <row r="375" spans="1:2" x14ac:dyDescent="0.2">
      <c r="A375" s="142">
        <f t="shared" ref="A375" si="741">A374+1</f>
        <v>188</v>
      </c>
      <c r="B375" s="158" t="str">
        <f t="shared" ref="B375" si="742">$B$1</f>
        <v>KOSTEN_3_4</v>
      </c>
    </row>
    <row r="376" spans="1:2" x14ac:dyDescent="0.2">
      <c r="A376" s="142">
        <f t="shared" ref="A376" si="743">A375</f>
        <v>188</v>
      </c>
      <c r="B376" s="158" t="str">
        <f t="shared" ref="B376" si="744">$B$2</f>
        <v>KOSTEN_3_5</v>
      </c>
    </row>
    <row r="377" spans="1:2" x14ac:dyDescent="0.2">
      <c r="A377" s="142">
        <f t="shared" ref="A377" si="745">A376+1</f>
        <v>189</v>
      </c>
      <c r="B377" s="158" t="str">
        <f t="shared" ref="B377" si="746">$B$1</f>
        <v>KOSTEN_3_4</v>
      </c>
    </row>
    <row r="378" spans="1:2" x14ac:dyDescent="0.2">
      <c r="A378" s="142">
        <f t="shared" ref="A378" si="747">A377</f>
        <v>189</v>
      </c>
      <c r="B378" s="158" t="str">
        <f t="shared" ref="B378" si="748">$B$2</f>
        <v>KOSTEN_3_5</v>
      </c>
    </row>
    <row r="379" spans="1:2" x14ac:dyDescent="0.2">
      <c r="A379" s="142">
        <f t="shared" ref="A379" si="749">A378+1</f>
        <v>190</v>
      </c>
      <c r="B379" s="158" t="str">
        <f t="shared" ref="B379" si="750">$B$1</f>
        <v>KOSTEN_3_4</v>
      </c>
    </row>
    <row r="380" spans="1:2" x14ac:dyDescent="0.2">
      <c r="A380" s="142">
        <f t="shared" ref="A380" si="751">A379</f>
        <v>190</v>
      </c>
      <c r="B380" s="158" t="str">
        <f t="shared" ref="B380" si="752">$B$2</f>
        <v>KOSTEN_3_5</v>
      </c>
    </row>
    <row r="381" spans="1:2" x14ac:dyDescent="0.2">
      <c r="A381" s="142">
        <f t="shared" ref="A381" si="753">A380+1</f>
        <v>191</v>
      </c>
      <c r="B381" s="158" t="str">
        <f t="shared" ref="B381" si="754">$B$1</f>
        <v>KOSTEN_3_4</v>
      </c>
    </row>
    <row r="382" spans="1:2" x14ac:dyDescent="0.2">
      <c r="A382" s="142">
        <f t="shared" ref="A382" si="755">A381</f>
        <v>191</v>
      </c>
      <c r="B382" s="158" t="str">
        <f t="shared" ref="B382" si="756">$B$2</f>
        <v>KOSTEN_3_5</v>
      </c>
    </row>
    <row r="383" spans="1:2" x14ac:dyDescent="0.2">
      <c r="A383" s="142">
        <f t="shared" ref="A383" si="757">A382+1</f>
        <v>192</v>
      </c>
      <c r="B383" s="158" t="str">
        <f t="shared" ref="B383" si="758">$B$1</f>
        <v>KOSTEN_3_4</v>
      </c>
    </row>
    <row r="384" spans="1:2" x14ac:dyDescent="0.2">
      <c r="A384" s="142">
        <f t="shared" ref="A384" si="759">A383</f>
        <v>192</v>
      </c>
      <c r="B384" s="158" t="str">
        <f t="shared" ref="B384" si="760">$B$2</f>
        <v>KOSTEN_3_5</v>
      </c>
    </row>
    <row r="385" spans="1:2" x14ac:dyDescent="0.2">
      <c r="A385" s="142">
        <f t="shared" ref="A385" si="761">A384+1</f>
        <v>193</v>
      </c>
      <c r="B385" s="158" t="str">
        <f t="shared" ref="B385" si="762">$B$1</f>
        <v>KOSTEN_3_4</v>
      </c>
    </row>
    <row r="386" spans="1:2" x14ac:dyDescent="0.2">
      <c r="A386" s="142">
        <f t="shared" ref="A386" si="763">A385</f>
        <v>193</v>
      </c>
      <c r="B386" s="158" t="str">
        <f t="shared" ref="B386" si="764">$B$2</f>
        <v>KOSTEN_3_5</v>
      </c>
    </row>
    <row r="387" spans="1:2" x14ac:dyDescent="0.2">
      <c r="A387" s="142">
        <f t="shared" ref="A387" si="765">A386+1</f>
        <v>194</v>
      </c>
      <c r="B387" s="158" t="str">
        <f t="shared" ref="B387" si="766">$B$1</f>
        <v>KOSTEN_3_4</v>
      </c>
    </row>
    <row r="388" spans="1:2" x14ac:dyDescent="0.2">
      <c r="A388" s="142">
        <f t="shared" ref="A388" si="767">A387</f>
        <v>194</v>
      </c>
      <c r="B388" s="158" t="str">
        <f t="shared" ref="B388" si="768">$B$2</f>
        <v>KOSTEN_3_5</v>
      </c>
    </row>
    <row r="389" spans="1:2" x14ac:dyDescent="0.2">
      <c r="A389" s="142">
        <f t="shared" ref="A389" si="769">A388+1</f>
        <v>195</v>
      </c>
      <c r="B389" s="158" t="str">
        <f t="shared" ref="B389" si="770">$B$1</f>
        <v>KOSTEN_3_4</v>
      </c>
    </row>
    <row r="390" spans="1:2" x14ac:dyDescent="0.2">
      <c r="A390" s="142">
        <f t="shared" ref="A390" si="771">A389</f>
        <v>195</v>
      </c>
      <c r="B390" s="158" t="str">
        <f t="shared" ref="B390" si="772">$B$2</f>
        <v>KOSTEN_3_5</v>
      </c>
    </row>
    <row r="391" spans="1:2" x14ac:dyDescent="0.2">
      <c r="A391" s="142">
        <f t="shared" ref="A391" si="773">A390+1</f>
        <v>196</v>
      </c>
      <c r="B391" s="158" t="str">
        <f t="shared" ref="B391" si="774">$B$1</f>
        <v>KOSTEN_3_4</v>
      </c>
    </row>
    <row r="392" spans="1:2" x14ac:dyDescent="0.2">
      <c r="A392" s="142">
        <f t="shared" ref="A392" si="775">A391</f>
        <v>196</v>
      </c>
      <c r="B392" s="158" t="str">
        <f t="shared" ref="B392" si="776">$B$2</f>
        <v>KOSTEN_3_5</v>
      </c>
    </row>
    <row r="393" spans="1:2" x14ac:dyDescent="0.2">
      <c r="A393" s="142">
        <f t="shared" ref="A393" si="777">A392+1</f>
        <v>197</v>
      </c>
      <c r="B393" s="158" t="str">
        <f t="shared" ref="B393" si="778">$B$1</f>
        <v>KOSTEN_3_4</v>
      </c>
    </row>
    <row r="394" spans="1:2" x14ac:dyDescent="0.2">
      <c r="A394" s="142">
        <f t="shared" ref="A394" si="779">A393</f>
        <v>197</v>
      </c>
      <c r="B394" s="158" t="str">
        <f t="shared" ref="B394" si="780">$B$2</f>
        <v>KOSTEN_3_5</v>
      </c>
    </row>
    <row r="395" spans="1:2" x14ac:dyDescent="0.2">
      <c r="A395" s="142">
        <f t="shared" ref="A395" si="781">A394+1</f>
        <v>198</v>
      </c>
      <c r="B395" s="158" t="str">
        <f t="shared" ref="B395" si="782">$B$1</f>
        <v>KOSTEN_3_4</v>
      </c>
    </row>
    <row r="396" spans="1:2" x14ac:dyDescent="0.2">
      <c r="A396" s="142">
        <f t="shared" ref="A396" si="783">A395</f>
        <v>198</v>
      </c>
      <c r="B396" s="158" t="str">
        <f t="shared" ref="B396" si="784">$B$2</f>
        <v>KOSTEN_3_5</v>
      </c>
    </row>
    <row r="397" spans="1:2" x14ac:dyDescent="0.2">
      <c r="A397" s="142">
        <f t="shared" ref="A397" si="785">A396+1</f>
        <v>199</v>
      </c>
      <c r="B397" s="158" t="str">
        <f t="shared" ref="B397" si="786">$B$1</f>
        <v>KOSTEN_3_4</v>
      </c>
    </row>
    <row r="398" spans="1:2" x14ac:dyDescent="0.2">
      <c r="A398" s="142">
        <f t="shared" ref="A398" si="787">A397</f>
        <v>199</v>
      </c>
      <c r="B398" s="158" t="str">
        <f t="shared" ref="B398" si="788">$B$2</f>
        <v>KOSTEN_3_5</v>
      </c>
    </row>
    <row r="399" spans="1:2" x14ac:dyDescent="0.2">
      <c r="A399" s="142">
        <f t="shared" ref="A399" si="789">A398+1</f>
        <v>200</v>
      </c>
      <c r="B399" s="158" t="str">
        <f t="shared" ref="B399" si="790">$B$1</f>
        <v>KOSTEN_3_4</v>
      </c>
    </row>
    <row r="400" spans="1:2" x14ac:dyDescent="0.2">
      <c r="A400" s="142">
        <f t="shared" ref="A400" si="791">A399</f>
        <v>200</v>
      </c>
      <c r="B400" s="158" t="str">
        <f t="shared" ref="B400" si="792">$B$2</f>
        <v>KOSTEN_3_5</v>
      </c>
    </row>
    <row r="401" spans="1:2" x14ac:dyDescent="0.2">
      <c r="A401" s="142">
        <f t="shared" ref="A401" si="793">A400+1</f>
        <v>201</v>
      </c>
      <c r="B401" s="158" t="str">
        <f t="shared" ref="B401" si="794">$B$1</f>
        <v>KOSTEN_3_4</v>
      </c>
    </row>
    <row r="402" spans="1:2" x14ac:dyDescent="0.2">
      <c r="A402" s="142">
        <f t="shared" ref="A402" si="795">A401</f>
        <v>201</v>
      </c>
      <c r="B402" s="158" t="str">
        <f t="shared" ref="B402" si="796">$B$2</f>
        <v>KOSTEN_3_5</v>
      </c>
    </row>
    <row r="403" spans="1:2" x14ac:dyDescent="0.2">
      <c r="A403" s="142">
        <f t="shared" ref="A403" si="797">A402+1</f>
        <v>202</v>
      </c>
      <c r="B403" s="158" t="str">
        <f t="shared" ref="B403" si="798">$B$1</f>
        <v>KOSTEN_3_4</v>
      </c>
    </row>
    <row r="404" spans="1:2" x14ac:dyDescent="0.2">
      <c r="A404" s="142">
        <f t="shared" ref="A404" si="799">A403</f>
        <v>202</v>
      </c>
      <c r="B404" s="158" t="str">
        <f t="shared" ref="B404" si="800">$B$2</f>
        <v>KOSTEN_3_5</v>
      </c>
    </row>
    <row r="405" spans="1:2" x14ac:dyDescent="0.2">
      <c r="A405" s="142">
        <f t="shared" ref="A405" si="801">A404+1</f>
        <v>203</v>
      </c>
      <c r="B405" s="158" t="str">
        <f t="shared" ref="B405" si="802">$B$1</f>
        <v>KOSTEN_3_4</v>
      </c>
    </row>
    <row r="406" spans="1:2" x14ac:dyDescent="0.2">
      <c r="A406" s="142">
        <f t="shared" ref="A406" si="803">A405</f>
        <v>203</v>
      </c>
      <c r="B406" s="158" t="str">
        <f t="shared" ref="B406" si="804">$B$2</f>
        <v>KOSTEN_3_5</v>
      </c>
    </row>
    <row r="407" spans="1:2" x14ac:dyDescent="0.2">
      <c r="A407" s="142">
        <f t="shared" ref="A407" si="805">A406+1</f>
        <v>204</v>
      </c>
      <c r="B407" s="158" t="str">
        <f t="shared" ref="B407" si="806">$B$1</f>
        <v>KOSTEN_3_4</v>
      </c>
    </row>
    <row r="408" spans="1:2" x14ac:dyDescent="0.2">
      <c r="A408" s="142">
        <f t="shared" ref="A408" si="807">A407</f>
        <v>204</v>
      </c>
      <c r="B408" s="158" t="str">
        <f t="shared" ref="B408" si="808">$B$2</f>
        <v>KOSTEN_3_5</v>
      </c>
    </row>
    <row r="409" spans="1:2" x14ac:dyDescent="0.2">
      <c r="A409" s="142">
        <f t="shared" ref="A409" si="809">A408+1</f>
        <v>205</v>
      </c>
      <c r="B409" s="158" t="str">
        <f t="shared" ref="B409" si="810">$B$1</f>
        <v>KOSTEN_3_4</v>
      </c>
    </row>
    <row r="410" spans="1:2" x14ac:dyDescent="0.2">
      <c r="A410" s="142">
        <f t="shared" ref="A410" si="811">A409</f>
        <v>205</v>
      </c>
      <c r="B410" s="158" t="str">
        <f t="shared" ref="B410" si="812">$B$2</f>
        <v>KOSTEN_3_5</v>
      </c>
    </row>
    <row r="411" spans="1:2" x14ac:dyDescent="0.2">
      <c r="A411" s="142">
        <f t="shared" ref="A411" si="813">A410+1</f>
        <v>206</v>
      </c>
      <c r="B411" s="158" t="str">
        <f t="shared" ref="B411" si="814">$B$1</f>
        <v>KOSTEN_3_4</v>
      </c>
    </row>
    <row r="412" spans="1:2" x14ac:dyDescent="0.2">
      <c r="A412" s="142">
        <f t="shared" ref="A412" si="815">A411</f>
        <v>206</v>
      </c>
      <c r="B412" s="158" t="str">
        <f t="shared" ref="B412" si="816">$B$2</f>
        <v>KOSTEN_3_5</v>
      </c>
    </row>
    <row r="413" spans="1:2" x14ac:dyDescent="0.2">
      <c r="A413" s="142">
        <f t="shared" ref="A413" si="817">A412+1</f>
        <v>207</v>
      </c>
      <c r="B413" s="158" t="str">
        <f t="shared" ref="B413" si="818">$B$1</f>
        <v>KOSTEN_3_4</v>
      </c>
    </row>
    <row r="414" spans="1:2" x14ac:dyDescent="0.2">
      <c r="A414" s="142">
        <f t="shared" ref="A414" si="819">A413</f>
        <v>207</v>
      </c>
      <c r="B414" s="158" t="str">
        <f t="shared" ref="B414" si="820">$B$2</f>
        <v>KOSTEN_3_5</v>
      </c>
    </row>
    <row r="415" spans="1:2" x14ac:dyDescent="0.2">
      <c r="A415" s="142">
        <f t="shared" ref="A415" si="821">A414+1</f>
        <v>208</v>
      </c>
      <c r="B415" s="158" t="str">
        <f t="shared" ref="B415" si="822">$B$1</f>
        <v>KOSTEN_3_4</v>
      </c>
    </row>
    <row r="416" spans="1:2" x14ac:dyDescent="0.2">
      <c r="A416" s="142">
        <f t="shared" ref="A416" si="823">A415</f>
        <v>208</v>
      </c>
      <c r="B416" s="158" t="str">
        <f t="shared" ref="B416" si="824">$B$2</f>
        <v>KOSTEN_3_5</v>
      </c>
    </row>
    <row r="417" spans="1:2" x14ac:dyDescent="0.2">
      <c r="A417" s="142">
        <f t="shared" ref="A417" si="825">A416+1</f>
        <v>209</v>
      </c>
      <c r="B417" s="158" t="str">
        <f t="shared" ref="B417" si="826">$B$1</f>
        <v>KOSTEN_3_4</v>
      </c>
    </row>
    <row r="418" spans="1:2" x14ac:dyDescent="0.2">
      <c r="A418" s="142">
        <f t="shared" ref="A418" si="827">A417</f>
        <v>209</v>
      </c>
      <c r="B418" s="158" t="str">
        <f t="shared" ref="B418" si="828">$B$2</f>
        <v>KOSTEN_3_5</v>
      </c>
    </row>
    <row r="419" spans="1:2" x14ac:dyDescent="0.2">
      <c r="A419" s="142">
        <f t="shared" ref="A419" si="829">A418+1</f>
        <v>210</v>
      </c>
      <c r="B419" s="158" t="str">
        <f t="shared" ref="B419" si="830">$B$1</f>
        <v>KOSTEN_3_4</v>
      </c>
    </row>
    <row r="420" spans="1:2" x14ac:dyDescent="0.2">
      <c r="A420" s="142">
        <f t="shared" ref="A420" si="831">A419</f>
        <v>210</v>
      </c>
      <c r="B420" s="158" t="str">
        <f t="shared" ref="B420" si="832">$B$2</f>
        <v>KOSTEN_3_5</v>
      </c>
    </row>
    <row r="421" spans="1:2" x14ac:dyDescent="0.2">
      <c r="A421" s="142">
        <f t="shared" ref="A421" si="833">A420+1</f>
        <v>211</v>
      </c>
      <c r="B421" s="158" t="str">
        <f t="shared" ref="B421" si="834">$B$1</f>
        <v>KOSTEN_3_4</v>
      </c>
    </row>
    <row r="422" spans="1:2" x14ac:dyDescent="0.2">
      <c r="A422" s="142">
        <f t="shared" ref="A422" si="835">A421</f>
        <v>211</v>
      </c>
      <c r="B422" s="158" t="str">
        <f t="shared" ref="B422" si="836">$B$2</f>
        <v>KOSTEN_3_5</v>
      </c>
    </row>
    <row r="423" spans="1:2" x14ac:dyDescent="0.2">
      <c r="A423" s="142">
        <f t="shared" ref="A423" si="837">A422+1</f>
        <v>212</v>
      </c>
      <c r="B423" s="158" t="str">
        <f t="shared" ref="B423" si="838">$B$1</f>
        <v>KOSTEN_3_4</v>
      </c>
    </row>
    <row r="424" spans="1:2" x14ac:dyDescent="0.2">
      <c r="A424" s="142">
        <f t="shared" ref="A424" si="839">A423</f>
        <v>212</v>
      </c>
      <c r="B424" s="158" t="str">
        <f t="shared" ref="B424" si="840">$B$2</f>
        <v>KOSTEN_3_5</v>
      </c>
    </row>
    <row r="425" spans="1:2" x14ac:dyDescent="0.2">
      <c r="A425" s="142">
        <f t="shared" ref="A425" si="841">A424+1</f>
        <v>213</v>
      </c>
      <c r="B425" s="158" t="str">
        <f t="shared" ref="B425" si="842">$B$1</f>
        <v>KOSTEN_3_4</v>
      </c>
    </row>
    <row r="426" spans="1:2" x14ac:dyDescent="0.2">
      <c r="A426" s="142">
        <f t="shared" ref="A426" si="843">A425</f>
        <v>213</v>
      </c>
      <c r="B426" s="158" t="str">
        <f t="shared" ref="B426" si="844">$B$2</f>
        <v>KOSTEN_3_5</v>
      </c>
    </row>
    <row r="427" spans="1:2" x14ac:dyDescent="0.2">
      <c r="A427" s="142">
        <f t="shared" ref="A427" si="845">A426+1</f>
        <v>214</v>
      </c>
      <c r="B427" s="158" t="str">
        <f t="shared" ref="B427" si="846">$B$1</f>
        <v>KOSTEN_3_4</v>
      </c>
    </row>
    <row r="428" spans="1:2" x14ac:dyDescent="0.2">
      <c r="A428" s="142">
        <f t="shared" ref="A428" si="847">A427</f>
        <v>214</v>
      </c>
      <c r="B428" s="158" t="str">
        <f t="shared" ref="B428" si="848">$B$2</f>
        <v>KOSTEN_3_5</v>
      </c>
    </row>
    <row r="429" spans="1:2" x14ac:dyDescent="0.2">
      <c r="A429" s="142">
        <f t="shared" ref="A429" si="849">A428+1</f>
        <v>215</v>
      </c>
      <c r="B429" s="158" t="str">
        <f t="shared" ref="B429" si="850">$B$1</f>
        <v>KOSTEN_3_4</v>
      </c>
    </row>
    <row r="430" spans="1:2" x14ac:dyDescent="0.2">
      <c r="A430" s="142">
        <f t="shared" ref="A430" si="851">A429</f>
        <v>215</v>
      </c>
      <c r="B430" s="158" t="str">
        <f t="shared" ref="B430" si="852">$B$2</f>
        <v>KOSTEN_3_5</v>
      </c>
    </row>
    <row r="431" spans="1:2" x14ac:dyDescent="0.2">
      <c r="A431" s="142">
        <f t="shared" ref="A431" si="853">A430+1</f>
        <v>216</v>
      </c>
      <c r="B431" s="158" t="str">
        <f t="shared" ref="B431" si="854">$B$1</f>
        <v>KOSTEN_3_4</v>
      </c>
    </row>
    <row r="432" spans="1:2" x14ac:dyDescent="0.2">
      <c r="A432" s="142">
        <f t="shared" ref="A432" si="855">A431</f>
        <v>216</v>
      </c>
      <c r="B432" s="158" t="str">
        <f t="shared" ref="B432" si="856">$B$2</f>
        <v>KOSTEN_3_5</v>
      </c>
    </row>
    <row r="433" spans="1:2" x14ac:dyDescent="0.2">
      <c r="A433" s="142">
        <f t="shared" ref="A433" si="857">A432+1</f>
        <v>217</v>
      </c>
      <c r="B433" s="158" t="str">
        <f t="shared" ref="B433" si="858">$B$1</f>
        <v>KOSTEN_3_4</v>
      </c>
    </row>
    <row r="434" spans="1:2" x14ac:dyDescent="0.2">
      <c r="A434" s="142">
        <f t="shared" ref="A434" si="859">A433</f>
        <v>217</v>
      </c>
      <c r="B434" s="158" t="str">
        <f t="shared" ref="B434" si="860">$B$2</f>
        <v>KOSTEN_3_5</v>
      </c>
    </row>
    <row r="435" spans="1:2" x14ac:dyDescent="0.2">
      <c r="A435" s="142">
        <f t="shared" ref="A435" si="861">A434+1</f>
        <v>218</v>
      </c>
      <c r="B435" s="158" t="str">
        <f t="shared" ref="B435" si="862">$B$1</f>
        <v>KOSTEN_3_4</v>
      </c>
    </row>
    <row r="436" spans="1:2" x14ac:dyDescent="0.2">
      <c r="A436" s="142">
        <f t="shared" ref="A436" si="863">A435</f>
        <v>218</v>
      </c>
      <c r="B436" s="158" t="str">
        <f t="shared" ref="B436" si="864">$B$2</f>
        <v>KOSTEN_3_5</v>
      </c>
    </row>
    <row r="437" spans="1:2" x14ac:dyDescent="0.2">
      <c r="A437" s="142">
        <f t="shared" ref="A437" si="865">A436+1</f>
        <v>219</v>
      </c>
      <c r="B437" s="158" t="str">
        <f t="shared" ref="B437" si="866">$B$1</f>
        <v>KOSTEN_3_4</v>
      </c>
    </row>
    <row r="438" spans="1:2" x14ac:dyDescent="0.2">
      <c r="A438" s="142">
        <f t="shared" ref="A438" si="867">A437</f>
        <v>219</v>
      </c>
      <c r="B438" s="158" t="str">
        <f t="shared" ref="B438" si="868">$B$2</f>
        <v>KOSTEN_3_5</v>
      </c>
    </row>
    <row r="439" spans="1:2" x14ac:dyDescent="0.2">
      <c r="A439" s="142">
        <f t="shared" ref="A439" si="869">A438+1</f>
        <v>220</v>
      </c>
      <c r="B439" s="158" t="str">
        <f t="shared" ref="B439" si="870">$B$1</f>
        <v>KOSTEN_3_4</v>
      </c>
    </row>
    <row r="440" spans="1:2" x14ac:dyDescent="0.2">
      <c r="A440" s="142">
        <f t="shared" ref="A440" si="871">A439</f>
        <v>220</v>
      </c>
      <c r="B440" s="158" t="str">
        <f t="shared" ref="B440" si="872">$B$2</f>
        <v>KOSTEN_3_5</v>
      </c>
    </row>
    <row r="441" spans="1:2" x14ac:dyDescent="0.2">
      <c r="A441" s="142">
        <f t="shared" ref="A441" si="873">A440+1</f>
        <v>221</v>
      </c>
      <c r="B441" s="158" t="str">
        <f t="shared" ref="B441" si="874">$B$1</f>
        <v>KOSTEN_3_4</v>
      </c>
    </row>
    <row r="442" spans="1:2" x14ac:dyDescent="0.2">
      <c r="A442" s="142">
        <f t="shared" ref="A442" si="875">A441</f>
        <v>221</v>
      </c>
      <c r="B442" s="158" t="str">
        <f t="shared" ref="B442" si="876">$B$2</f>
        <v>KOSTEN_3_5</v>
      </c>
    </row>
    <row r="443" spans="1:2" x14ac:dyDescent="0.2">
      <c r="A443" s="142">
        <f t="shared" ref="A443" si="877">A442+1</f>
        <v>222</v>
      </c>
      <c r="B443" s="158" t="str">
        <f t="shared" ref="B443" si="878">$B$1</f>
        <v>KOSTEN_3_4</v>
      </c>
    </row>
    <row r="444" spans="1:2" x14ac:dyDescent="0.2">
      <c r="A444" s="142">
        <f t="shared" ref="A444" si="879">A443</f>
        <v>222</v>
      </c>
      <c r="B444" s="158" t="str">
        <f t="shared" ref="B444" si="880">$B$2</f>
        <v>KOSTEN_3_5</v>
      </c>
    </row>
    <row r="445" spans="1:2" x14ac:dyDescent="0.2">
      <c r="A445" s="142">
        <f t="shared" ref="A445" si="881">A444+1</f>
        <v>223</v>
      </c>
      <c r="B445" s="158" t="str">
        <f t="shared" ref="B445" si="882">$B$1</f>
        <v>KOSTEN_3_4</v>
      </c>
    </row>
    <row r="446" spans="1:2" x14ac:dyDescent="0.2">
      <c r="A446" s="142">
        <f t="shared" ref="A446" si="883">A445</f>
        <v>223</v>
      </c>
      <c r="B446" s="158" t="str">
        <f t="shared" ref="B446" si="884">$B$2</f>
        <v>KOSTEN_3_5</v>
      </c>
    </row>
    <row r="447" spans="1:2" x14ac:dyDescent="0.2">
      <c r="A447" s="142">
        <f t="shared" ref="A447" si="885">A446+1</f>
        <v>224</v>
      </c>
      <c r="B447" s="158" t="str">
        <f t="shared" ref="B447" si="886">$B$1</f>
        <v>KOSTEN_3_4</v>
      </c>
    </row>
    <row r="448" spans="1:2" x14ac:dyDescent="0.2">
      <c r="A448" s="142">
        <f t="shared" ref="A448" si="887">A447</f>
        <v>224</v>
      </c>
      <c r="B448" s="158" t="str">
        <f t="shared" ref="B448" si="888">$B$2</f>
        <v>KOSTEN_3_5</v>
      </c>
    </row>
    <row r="449" spans="1:2" x14ac:dyDescent="0.2">
      <c r="A449" s="142">
        <f t="shared" ref="A449" si="889">A448+1</f>
        <v>225</v>
      </c>
      <c r="B449" s="158" t="str">
        <f t="shared" ref="B449" si="890">$B$1</f>
        <v>KOSTEN_3_4</v>
      </c>
    </row>
    <row r="450" spans="1:2" x14ac:dyDescent="0.2">
      <c r="A450" s="142">
        <f t="shared" ref="A450" si="891">A449</f>
        <v>225</v>
      </c>
      <c r="B450" s="158" t="str">
        <f t="shared" ref="B450" si="892">$B$2</f>
        <v>KOSTEN_3_5</v>
      </c>
    </row>
    <row r="451" spans="1:2" x14ac:dyDescent="0.2">
      <c r="A451" s="142">
        <f t="shared" ref="A451" si="893">A450+1</f>
        <v>226</v>
      </c>
      <c r="B451" s="158" t="str">
        <f t="shared" ref="B451" si="894">$B$1</f>
        <v>KOSTEN_3_4</v>
      </c>
    </row>
    <row r="452" spans="1:2" x14ac:dyDescent="0.2">
      <c r="A452" s="142">
        <f t="shared" ref="A452" si="895">A451</f>
        <v>226</v>
      </c>
      <c r="B452" s="158" t="str">
        <f t="shared" ref="B452" si="896">$B$2</f>
        <v>KOSTEN_3_5</v>
      </c>
    </row>
    <row r="453" spans="1:2" x14ac:dyDescent="0.2">
      <c r="A453" s="142">
        <f t="shared" ref="A453" si="897">A452+1</f>
        <v>227</v>
      </c>
      <c r="B453" s="158" t="str">
        <f t="shared" ref="B453" si="898">$B$1</f>
        <v>KOSTEN_3_4</v>
      </c>
    </row>
    <row r="454" spans="1:2" x14ac:dyDescent="0.2">
      <c r="A454" s="142">
        <f t="shared" ref="A454" si="899">A453</f>
        <v>227</v>
      </c>
      <c r="B454" s="158" t="str">
        <f t="shared" ref="B454" si="900">$B$2</f>
        <v>KOSTEN_3_5</v>
      </c>
    </row>
    <row r="455" spans="1:2" x14ac:dyDescent="0.2">
      <c r="A455" s="142">
        <f t="shared" ref="A455" si="901">A454+1</f>
        <v>228</v>
      </c>
      <c r="B455" s="158" t="str">
        <f t="shared" ref="B455" si="902">$B$1</f>
        <v>KOSTEN_3_4</v>
      </c>
    </row>
    <row r="456" spans="1:2" x14ac:dyDescent="0.2">
      <c r="A456" s="142">
        <f t="shared" ref="A456" si="903">A455</f>
        <v>228</v>
      </c>
      <c r="B456" s="158" t="str">
        <f t="shared" ref="B456" si="904">$B$2</f>
        <v>KOSTEN_3_5</v>
      </c>
    </row>
    <row r="457" spans="1:2" x14ac:dyDescent="0.2">
      <c r="A457" s="142">
        <f t="shared" ref="A457" si="905">A456+1</f>
        <v>229</v>
      </c>
      <c r="B457" s="158" t="str">
        <f t="shared" ref="B457" si="906">$B$1</f>
        <v>KOSTEN_3_4</v>
      </c>
    </row>
    <row r="458" spans="1:2" x14ac:dyDescent="0.2">
      <c r="A458" s="142">
        <f t="shared" ref="A458" si="907">A457</f>
        <v>229</v>
      </c>
      <c r="B458" s="158" t="str">
        <f t="shared" ref="B458" si="908">$B$2</f>
        <v>KOSTEN_3_5</v>
      </c>
    </row>
    <row r="459" spans="1:2" x14ac:dyDescent="0.2">
      <c r="A459" s="142">
        <f t="shared" ref="A459" si="909">A458+1</f>
        <v>230</v>
      </c>
      <c r="B459" s="158" t="str">
        <f t="shared" ref="B459" si="910">$B$1</f>
        <v>KOSTEN_3_4</v>
      </c>
    </row>
    <row r="460" spans="1:2" x14ac:dyDescent="0.2">
      <c r="A460" s="142">
        <f t="shared" ref="A460" si="911">A459</f>
        <v>230</v>
      </c>
      <c r="B460" s="158" t="str">
        <f t="shared" ref="B460" si="912">$B$2</f>
        <v>KOSTEN_3_5</v>
      </c>
    </row>
    <row r="461" spans="1:2" x14ac:dyDescent="0.2">
      <c r="A461" s="142">
        <f t="shared" ref="A461" si="913">A460+1</f>
        <v>231</v>
      </c>
      <c r="B461" s="158" t="str">
        <f t="shared" ref="B461" si="914">$B$1</f>
        <v>KOSTEN_3_4</v>
      </c>
    </row>
    <row r="462" spans="1:2" x14ac:dyDescent="0.2">
      <c r="A462" s="142">
        <f t="shared" ref="A462" si="915">A461</f>
        <v>231</v>
      </c>
      <c r="B462" s="158" t="str">
        <f t="shared" ref="B462" si="916">$B$2</f>
        <v>KOSTEN_3_5</v>
      </c>
    </row>
    <row r="463" spans="1:2" x14ac:dyDescent="0.2">
      <c r="A463" s="142">
        <f t="shared" ref="A463" si="917">A462+1</f>
        <v>232</v>
      </c>
      <c r="B463" s="158" t="str">
        <f t="shared" ref="B463" si="918">$B$1</f>
        <v>KOSTEN_3_4</v>
      </c>
    </row>
    <row r="464" spans="1:2" x14ac:dyDescent="0.2">
      <c r="A464" s="142">
        <f t="shared" ref="A464" si="919">A463</f>
        <v>232</v>
      </c>
      <c r="B464" s="158" t="str">
        <f t="shared" ref="B464" si="920">$B$2</f>
        <v>KOSTEN_3_5</v>
      </c>
    </row>
    <row r="465" spans="1:2" x14ac:dyDescent="0.2">
      <c r="A465" s="142">
        <f t="shared" ref="A465" si="921">A464+1</f>
        <v>233</v>
      </c>
      <c r="B465" s="158" t="str">
        <f t="shared" ref="B465" si="922">$B$1</f>
        <v>KOSTEN_3_4</v>
      </c>
    </row>
    <row r="466" spans="1:2" x14ac:dyDescent="0.2">
      <c r="A466" s="142">
        <f t="shared" ref="A466" si="923">A465</f>
        <v>233</v>
      </c>
      <c r="B466" s="158" t="str">
        <f t="shared" ref="B466" si="924">$B$2</f>
        <v>KOSTEN_3_5</v>
      </c>
    </row>
    <row r="467" spans="1:2" x14ac:dyDescent="0.2">
      <c r="A467" s="142">
        <f t="shared" ref="A467" si="925">A466+1</f>
        <v>234</v>
      </c>
      <c r="B467" s="158" t="str">
        <f t="shared" ref="B467" si="926">$B$1</f>
        <v>KOSTEN_3_4</v>
      </c>
    </row>
    <row r="468" spans="1:2" x14ac:dyDescent="0.2">
      <c r="A468" s="142">
        <f t="shared" ref="A468" si="927">A467</f>
        <v>234</v>
      </c>
      <c r="B468" s="158" t="str">
        <f t="shared" ref="B468" si="928">$B$2</f>
        <v>KOSTEN_3_5</v>
      </c>
    </row>
    <row r="469" spans="1:2" x14ac:dyDescent="0.2">
      <c r="A469" s="142">
        <f t="shared" ref="A469" si="929">A468+1</f>
        <v>235</v>
      </c>
      <c r="B469" s="158" t="str">
        <f t="shared" ref="B469" si="930">$B$1</f>
        <v>KOSTEN_3_4</v>
      </c>
    </row>
    <row r="470" spans="1:2" x14ac:dyDescent="0.2">
      <c r="A470" s="142">
        <f t="shared" ref="A470" si="931">A469</f>
        <v>235</v>
      </c>
      <c r="B470" s="158" t="str">
        <f t="shared" ref="B470" si="932">$B$2</f>
        <v>KOSTEN_3_5</v>
      </c>
    </row>
    <row r="471" spans="1:2" x14ac:dyDescent="0.2">
      <c r="A471" s="142">
        <f t="shared" ref="A471" si="933">A470+1</f>
        <v>236</v>
      </c>
      <c r="B471" s="158" t="str">
        <f t="shared" ref="B471" si="934">$B$1</f>
        <v>KOSTEN_3_4</v>
      </c>
    </row>
    <row r="472" spans="1:2" x14ac:dyDescent="0.2">
      <c r="A472" s="142">
        <f t="shared" ref="A472" si="935">A471</f>
        <v>236</v>
      </c>
      <c r="B472" s="158" t="str">
        <f t="shared" ref="B472" si="936">$B$2</f>
        <v>KOSTEN_3_5</v>
      </c>
    </row>
    <row r="473" spans="1:2" x14ac:dyDescent="0.2">
      <c r="A473" s="142">
        <f t="shared" ref="A473" si="937">A472+1</f>
        <v>237</v>
      </c>
      <c r="B473" s="158" t="str">
        <f t="shared" ref="B473" si="938">$B$1</f>
        <v>KOSTEN_3_4</v>
      </c>
    </row>
    <row r="474" spans="1:2" x14ac:dyDescent="0.2">
      <c r="A474" s="142">
        <f t="shared" ref="A474" si="939">A473</f>
        <v>237</v>
      </c>
      <c r="B474" s="158" t="str">
        <f t="shared" ref="B474" si="940">$B$2</f>
        <v>KOSTEN_3_5</v>
      </c>
    </row>
    <row r="475" spans="1:2" x14ac:dyDescent="0.2">
      <c r="A475" s="142">
        <f t="shared" ref="A475" si="941">A474+1</f>
        <v>238</v>
      </c>
      <c r="B475" s="158" t="str">
        <f t="shared" ref="B475" si="942">$B$1</f>
        <v>KOSTEN_3_4</v>
      </c>
    </row>
    <row r="476" spans="1:2" x14ac:dyDescent="0.2">
      <c r="A476" s="142">
        <f t="shared" ref="A476" si="943">A475</f>
        <v>238</v>
      </c>
      <c r="B476" s="158" t="str">
        <f t="shared" ref="B476" si="944">$B$2</f>
        <v>KOSTEN_3_5</v>
      </c>
    </row>
    <row r="477" spans="1:2" x14ac:dyDescent="0.2">
      <c r="A477" s="142">
        <f t="shared" ref="A477" si="945">A476+1</f>
        <v>239</v>
      </c>
      <c r="B477" s="158" t="str">
        <f t="shared" ref="B477" si="946">$B$1</f>
        <v>KOSTEN_3_4</v>
      </c>
    </row>
    <row r="478" spans="1:2" x14ac:dyDescent="0.2">
      <c r="A478" s="142">
        <f t="shared" ref="A478" si="947">A477</f>
        <v>239</v>
      </c>
      <c r="B478" s="158" t="str">
        <f t="shared" ref="B478" si="948">$B$2</f>
        <v>KOSTEN_3_5</v>
      </c>
    </row>
    <row r="479" spans="1:2" x14ac:dyDescent="0.2">
      <c r="A479" s="142">
        <f t="shared" ref="A479" si="949">A478+1</f>
        <v>240</v>
      </c>
      <c r="B479" s="158" t="str">
        <f t="shared" ref="B479" si="950">$B$1</f>
        <v>KOSTEN_3_4</v>
      </c>
    </row>
    <row r="480" spans="1:2" x14ac:dyDescent="0.2">
      <c r="A480" s="142">
        <f t="shared" ref="A480" si="951">A479</f>
        <v>240</v>
      </c>
      <c r="B480" s="158" t="str">
        <f t="shared" ref="B480" si="952">$B$2</f>
        <v>KOSTEN_3_5</v>
      </c>
    </row>
    <row r="481" spans="1:2" x14ac:dyDescent="0.2">
      <c r="A481" s="142">
        <f t="shared" ref="A481" si="953">A480+1</f>
        <v>241</v>
      </c>
      <c r="B481" s="158" t="str">
        <f t="shared" ref="B481" si="954">$B$1</f>
        <v>KOSTEN_3_4</v>
      </c>
    </row>
    <row r="482" spans="1:2" x14ac:dyDescent="0.2">
      <c r="A482" s="142">
        <f t="shared" ref="A482" si="955">A481</f>
        <v>241</v>
      </c>
      <c r="B482" s="158" t="str">
        <f t="shared" ref="B482" si="956">$B$2</f>
        <v>KOSTEN_3_5</v>
      </c>
    </row>
    <row r="483" spans="1:2" x14ac:dyDescent="0.2">
      <c r="A483" s="142">
        <f t="shared" ref="A483" si="957">A482+1</f>
        <v>242</v>
      </c>
      <c r="B483" s="158" t="str">
        <f t="shared" ref="B483" si="958">$B$1</f>
        <v>KOSTEN_3_4</v>
      </c>
    </row>
    <row r="484" spans="1:2" x14ac:dyDescent="0.2">
      <c r="A484" s="142">
        <f t="shared" ref="A484" si="959">A483</f>
        <v>242</v>
      </c>
      <c r="B484" s="158" t="str">
        <f t="shared" ref="B484" si="960">$B$2</f>
        <v>KOSTEN_3_5</v>
      </c>
    </row>
    <row r="485" spans="1:2" x14ac:dyDescent="0.2">
      <c r="A485" s="142">
        <f t="shared" ref="A485" si="961">A484+1</f>
        <v>243</v>
      </c>
      <c r="B485" s="158" t="str">
        <f t="shared" ref="B485" si="962">$B$1</f>
        <v>KOSTEN_3_4</v>
      </c>
    </row>
    <row r="486" spans="1:2" x14ac:dyDescent="0.2">
      <c r="A486" s="142">
        <f t="shared" ref="A486" si="963">A485</f>
        <v>243</v>
      </c>
      <c r="B486" s="158" t="str">
        <f t="shared" ref="B486" si="964">$B$2</f>
        <v>KOSTEN_3_5</v>
      </c>
    </row>
    <row r="487" spans="1:2" x14ac:dyDescent="0.2">
      <c r="A487" s="142">
        <f t="shared" ref="A487" si="965">A486+1</f>
        <v>244</v>
      </c>
      <c r="B487" s="158" t="str">
        <f t="shared" ref="B487" si="966">$B$1</f>
        <v>KOSTEN_3_4</v>
      </c>
    </row>
    <row r="488" spans="1:2" x14ac:dyDescent="0.2">
      <c r="A488" s="142">
        <f t="shared" ref="A488" si="967">A487</f>
        <v>244</v>
      </c>
      <c r="B488" s="158" t="str">
        <f t="shared" ref="B488" si="968">$B$2</f>
        <v>KOSTEN_3_5</v>
      </c>
    </row>
    <row r="489" spans="1:2" x14ac:dyDescent="0.2">
      <c r="A489" s="142">
        <f t="shared" ref="A489" si="969">A488+1</f>
        <v>245</v>
      </c>
      <c r="B489" s="158" t="str">
        <f t="shared" ref="B489" si="970">$B$1</f>
        <v>KOSTEN_3_4</v>
      </c>
    </row>
    <row r="490" spans="1:2" x14ac:dyDescent="0.2">
      <c r="A490" s="142">
        <f t="shared" ref="A490" si="971">A489</f>
        <v>245</v>
      </c>
      <c r="B490" s="158" t="str">
        <f t="shared" ref="B490" si="972">$B$2</f>
        <v>KOSTEN_3_5</v>
      </c>
    </row>
    <row r="491" spans="1:2" x14ac:dyDescent="0.2">
      <c r="A491" s="142">
        <f t="shared" ref="A491" si="973">A490+1</f>
        <v>246</v>
      </c>
      <c r="B491" s="158" t="str">
        <f t="shared" ref="B491" si="974">$B$1</f>
        <v>KOSTEN_3_4</v>
      </c>
    </row>
    <row r="492" spans="1:2" x14ac:dyDescent="0.2">
      <c r="A492" s="142">
        <f t="shared" ref="A492" si="975">A491</f>
        <v>246</v>
      </c>
      <c r="B492" s="158" t="str">
        <f t="shared" ref="B492" si="976">$B$2</f>
        <v>KOSTEN_3_5</v>
      </c>
    </row>
    <row r="493" spans="1:2" x14ac:dyDescent="0.2">
      <c r="A493" s="142">
        <f t="shared" ref="A493" si="977">A492+1</f>
        <v>247</v>
      </c>
      <c r="B493" s="158" t="str">
        <f t="shared" ref="B493" si="978">$B$1</f>
        <v>KOSTEN_3_4</v>
      </c>
    </row>
    <row r="494" spans="1:2" x14ac:dyDescent="0.2">
      <c r="A494" s="142">
        <f t="shared" ref="A494" si="979">A493</f>
        <v>247</v>
      </c>
      <c r="B494" s="158" t="str">
        <f t="shared" ref="B494" si="980">$B$2</f>
        <v>KOSTEN_3_5</v>
      </c>
    </row>
    <row r="495" spans="1:2" x14ac:dyDescent="0.2">
      <c r="A495" s="142">
        <f t="shared" ref="A495" si="981">A494+1</f>
        <v>248</v>
      </c>
      <c r="B495" s="158" t="str">
        <f t="shared" ref="B495" si="982">$B$1</f>
        <v>KOSTEN_3_4</v>
      </c>
    </row>
    <row r="496" spans="1:2" x14ac:dyDescent="0.2">
      <c r="A496" s="142">
        <f t="shared" ref="A496" si="983">A495</f>
        <v>248</v>
      </c>
      <c r="B496" s="158" t="str">
        <f t="shared" ref="B496" si="984">$B$2</f>
        <v>KOSTEN_3_5</v>
      </c>
    </row>
    <row r="497" spans="1:2" x14ac:dyDescent="0.2">
      <c r="A497" s="142">
        <f t="shared" ref="A497" si="985">A496+1</f>
        <v>249</v>
      </c>
      <c r="B497" s="158" t="str">
        <f t="shared" ref="B497" si="986">$B$1</f>
        <v>KOSTEN_3_4</v>
      </c>
    </row>
    <row r="498" spans="1:2" x14ac:dyDescent="0.2">
      <c r="A498" s="142">
        <f t="shared" ref="A498" si="987">A497</f>
        <v>249</v>
      </c>
      <c r="B498" s="158" t="str">
        <f t="shared" ref="B498" si="988">$B$2</f>
        <v>KOSTEN_3_5</v>
      </c>
    </row>
    <row r="499" spans="1:2" x14ac:dyDescent="0.2">
      <c r="A499" s="142">
        <f t="shared" ref="A499" si="989">A498+1</f>
        <v>250</v>
      </c>
      <c r="B499" s="158" t="str">
        <f t="shared" ref="B499" si="990">$B$1</f>
        <v>KOSTEN_3_4</v>
      </c>
    </row>
    <row r="500" spans="1:2" x14ac:dyDescent="0.2">
      <c r="A500" s="142">
        <f t="shared" ref="A500" si="991">A499</f>
        <v>250</v>
      </c>
      <c r="B500" s="158" t="str">
        <f t="shared" ref="B500" si="992">$B$2</f>
        <v>KOSTEN_3_5</v>
      </c>
    </row>
  </sheetData>
  <sheetProtection password="D62E" sheet="1" objects="1" scenarios="1" autoFilter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Änderungsdoku</vt:lpstr>
      <vt:lpstr>Importdatei</vt:lpstr>
      <vt:lpstr>Nachweis Miete_MNK</vt:lpstr>
      <vt:lpstr>Kataloge</vt:lpstr>
      <vt:lpstr>Kataloge_Import</vt:lpstr>
      <vt:lpstr>Änderungsdoku</vt:lpstr>
      <vt:lpstr>Änderungsdoku!Druckbereich</vt:lpstr>
      <vt:lpstr>Importdatei!Druckbereich</vt:lpstr>
      <vt:lpstr>Änderungsdoku!Drucktitel</vt:lpstr>
      <vt:lpstr>Importdatei!Drucktitel</vt:lpstr>
      <vt:lpstr>'Nachweis Miete_MNK'!Drucktitel</vt:lpstr>
      <vt:lpstr>HHJ</vt:lpstr>
      <vt:lpstr>StEK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Davina Krismann</cp:lastModifiedBy>
  <cp:lastPrinted>2023-08-30T08:03:10Z</cp:lastPrinted>
  <dcterms:created xsi:type="dcterms:W3CDTF">2021-11-10T12:05:47Z</dcterms:created>
  <dcterms:modified xsi:type="dcterms:W3CDTF">2023-09-04T04:43:43Z</dcterms:modified>
</cp:coreProperties>
</file>