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Verwendungsnachweis\04 in Arbeit\"/>
    </mc:Choice>
  </mc:AlternateContent>
  <bookViews>
    <workbookView xWindow="-15" yWindow="-15" windowWidth="14400" windowHeight="11955" tabRatio="814" activeTab="1"/>
  </bookViews>
  <sheets>
    <sheet name="Änderungsdoku" sheetId="236" r:id="rId1"/>
    <sheet name="Seite 1" sheetId="133" r:id="rId2"/>
    <sheet name="Seite 2" sheetId="13" r:id="rId3"/>
    <sheet name="Seite 3" sheetId="196" r:id="rId4"/>
    <sheet name="Seite 4" sheetId="267" r:id="rId5"/>
    <sheet name="Übersicht Fachkräfte" sheetId="268" r:id="rId6"/>
  </sheets>
  <definedNames>
    <definedName name="_xlnm.Print_Area" localSheetId="0">Änderungsdoku!$A:$C</definedName>
    <definedName name="_xlnm.Print_Area" localSheetId="1">'Seite 1'!$A$1:$T$68</definedName>
    <definedName name="_xlnm.Print_Area" localSheetId="2">'Seite 2'!$A$1:$J$74</definedName>
    <definedName name="_xlnm.Print_Area" localSheetId="3">'Seite 3'!$A$1:$J$69</definedName>
    <definedName name="_xlnm.Print_Area" localSheetId="4">'Seite 4'!$A$1:$S$68</definedName>
    <definedName name="_xlnm.Print_Area" localSheetId="5">INDIRECT('Übersicht Fachkräfte'!$M$1)</definedName>
    <definedName name="_xlnm.Print_Titles" localSheetId="0">Änderungsdoku!$7:$7</definedName>
    <definedName name="Personalausgaben">'Seite 3'!$I$22</definedName>
    <definedName name="Übersicht">'Übersicht Fachkräfte'!$B$11</definedName>
    <definedName name="Wochenarbeitszeit">OFFSET('Übersicht Fachkräfte'!$M$6,0,0,COUNT('Übersicht Fachkräfte'!$M$6:$M$8),1)</definedName>
  </definedNames>
  <calcPr calcId="162913"/>
</workbook>
</file>

<file path=xl/calcChain.xml><?xml version="1.0" encoding="utf-8"?>
<calcChain xmlns="http://schemas.openxmlformats.org/spreadsheetml/2006/main">
  <c r="M8" i="268" l="1"/>
  <c r="A68" i="133" l="1"/>
  <c r="A67" i="133"/>
  <c r="A4" i="236"/>
  <c r="H12" i="268" l="1"/>
  <c r="H13" i="268"/>
  <c r="H14" i="268"/>
  <c r="H15" i="268"/>
  <c r="H16" i="268"/>
  <c r="H17" i="268"/>
  <c r="H18" i="268"/>
  <c r="H19" i="268"/>
  <c r="H20" i="268"/>
  <c r="H21" i="268"/>
  <c r="H22" i="268"/>
  <c r="H23" i="268"/>
  <c r="H24" i="268"/>
  <c r="H25" i="268"/>
  <c r="H26" i="268"/>
  <c r="H27" i="268"/>
  <c r="H28" i="268"/>
  <c r="H29" i="268"/>
  <c r="H30" i="268"/>
  <c r="H11" i="268"/>
  <c r="L7" i="268" l="1"/>
  <c r="L6" i="268"/>
  <c r="L5" i="268" l="1"/>
  <c r="A51" i="267" l="1"/>
  <c r="I14" i="268"/>
  <c r="K14" i="268"/>
  <c r="I15" i="268"/>
  <c r="K15" i="268"/>
  <c r="I16" i="268"/>
  <c r="K16" i="268"/>
  <c r="I17" i="268"/>
  <c r="K17" i="268"/>
  <c r="I18" i="268"/>
  <c r="K18" i="268"/>
  <c r="I19" i="268"/>
  <c r="K19" i="268"/>
  <c r="I20" i="268"/>
  <c r="K20" i="268"/>
  <c r="I21" i="268"/>
  <c r="K21" i="268"/>
  <c r="I22" i="268"/>
  <c r="K22" i="268"/>
  <c r="I23" i="268"/>
  <c r="K23" i="268"/>
  <c r="I24" i="268"/>
  <c r="K24" i="268"/>
  <c r="I25" i="268"/>
  <c r="K25" i="268"/>
  <c r="I26" i="268"/>
  <c r="K26" i="268"/>
  <c r="I27" i="268"/>
  <c r="K27" i="268"/>
  <c r="I28" i="268"/>
  <c r="K28" i="268"/>
  <c r="I29" i="268"/>
  <c r="K29" i="268"/>
  <c r="I30" i="268"/>
  <c r="K30" i="268"/>
  <c r="J7" i="268"/>
  <c r="I13" i="196" s="1"/>
  <c r="J6" i="268"/>
  <c r="I11" i="196" s="1"/>
  <c r="A18" i="268" l="1"/>
  <c r="A26" i="268"/>
  <c r="A22" i="268"/>
  <c r="A14" i="268"/>
  <c r="A23" i="268"/>
  <c r="A30" i="268"/>
  <c r="A27" i="268"/>
  <c r="A19" i="268"/>
  <c r="J5" i="268"/>
  <c r="A24" i="268"/>
  <c r="A20" i="268"/>
  <c r="A16" i="268"/>
  <c r="A28" i="268"/>
  <c r="A29" i="268"/>
  <c r="A25" i="268"/>
  <c r="A21" i="268"/>
  <c r="A17" i="268"/>
  <c r="A15" i="268"/>
  <c r="K12" i="268" l="1"/>
  <c r="K13" i="268"/>
  <c r="L1" i="268" l="1"/>
  <c r="O1" i="267"/>
  <c r="I13" i="268" l="1"/>
  <c r="I12" i="268"/>
  <c r="K11" i="268"/>
  <c r="I11" i="268"/>
  <c r="A13" i="268" l="1"/>
  <c r="K7" i="268"/>
  <c r="I19" i="196" s="1"/>
  <c r="K6" i="268"/>
  <c r="K5" i="268" s="1"/>
  <c r="A11" i="268"/>
  <c r="I7" i="268"/>
  <c r="A12" i="268"/>
  <c r="I6" i="268"/>
  <c r="A52" i="267"/>
  <c r="I5" i="268" l="1"/>
  <c r="M1" i="268"/>
  <c r="I17" i="196"/>
  <c r="I15" i="196" s="1"/>
  <c r="I46" i="196"/>
  <c r="G46" i="196"/>
  <c r="I40" i="196"/>
  <c r="G40" i="196"/>
  <c r="G15" i="196"/>
  <c r="G22" i="196" s="1"/>
  <c r="G25" i="196" s="1"/>
  <c r="G28" i="196" s="1"/>
  <c r="G36" i="196"/>
  <c r="G9" i="196"/>
  <c r="I50" i="196" l="1"/>
  <c r="G50" i="196"/>
  <c r="G30" i="196"/>
  <c r="B40" i="196"/>
  <c r="B46" i="196"/>
  <c r="B28" i="196"/>
  <c r="B22" i="196"/>
  <c r="I1" i="196" l="1"/>
  <c r="H1" i="13"/>
  <c r="P57" i="133"/>
  <c r="Q40" i="133"/>
  <c r="H40" i="133"/>
  <c r="P17" i="133" l="1"/>
  <c r="L2" i="268"/>
  <c r="L3" i="268"/>
  <c r="A67" i="267" l="1"/>
  <c r="A68" i="196"/>
  <c r="A68" i="267"/>
  <c r="A69" i="196"/>
  <c r="G45" i="267"/>
  <c r="O2" i="267"/>
  <c r="H2" i="13"/>
  <c r="I2" i="196"/>
  <c r="A74" i="13"/>
  <c r="A73" i="13"/>
  <c r="I22" i="196"/>
  <c r="I25" i="196" l="1"/>
  <c r="I28" i="196" s="1"/>
  <c r="I30" i="196" s="1"/>
  <c r="I59" i="196" l="1"/>
  <c r="I53" i="196"/>
  <c r="A53" i="196" l="1"/>
  <c r="A55" i="196" s="1"/>
  <c r="I61" i="196"/>
  <c r="I64" i="196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<sst xmlns="http://schemas.openxmlformats.org/spreadsheetml/2006/main" count="183" uniqueCount="151">
  <si>
    <t>3. Ergebnisbilanz</t>
  </si>
  <si>
    <t>Berichtsraster für Sachberichte</t>
  </si>
  <si>
    <t>1. Kurze Darstellung</t>
  </si>
  <si>
    <t></t>
  </si>
  <si>
    <t>Eingangsstempel:</t>
  </si>
  <si>
    <t>bis:</t>
  </si>
  <si>
    <t>2. Erläuterungen</t>
  </si>
  <si>
    <t>1.</t>
  </si>
  <si>
    <t>2.</t>
  </si>
  <si>
    <t>4.</t>
  </si>
  <si>
    <t>Zuwendungsempfänger/Anschrift</t>
  </si>
  <si>
    <t>Ort, Datum</t>
  </si>
  <si>
    <t>Verwendungsnachweis</t>
  </si>
  <si>
    <t>1.2</t>
  </si>
  <si>
    <t>Gesamtsumme der Finanzierung</t>
  </si>
  <si>
    <t>Betrag in €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</si>
  <si>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</si>
  <si>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</si>
  <si>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</si>
  <si>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</si>
  <si>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Ausgaben notwendig waren, wirtschaftlich und sparsam verwendet wurden.</t>
  </si>
  <si>
    <t>die Angaben mit den Büchern und Belegen übereinstimmen.</t>
  </si>
  <si>
    <t>die Zuwendung zweckentsprechend verwendet wurde.</t>
  </si>
  <si>
    <t>keine Einschränkungen hinsichtlich der steuerlichen Unbedenklichkeit bestehen.</t>
  </si>
  <si>
    <r>
      <t>Landesmittel</t>
    </r>
    <r>
      <rPr>
        <sz val="9"/>
        <rFont val="Arial"/>
        <family val="2"/>
      </rPr>
      <t xml:space="preserve"> (bewilligte und ausgezahlte Zuwendung)</t>
    </r>
  </si>
  <si>
    <t>Gesamtsumme der zuwendungsfähigen Ausgaben</t>
  </si>
  <si>
    <t>3.1</t>
  </si>
  <si>
    <t>3.2</t>
  </si>
  <si>
    <t xml:space="preserve">Aktenzeichen: </t>
  </si>
  <si>
    <t xml:space="preserve">Verwendungsnachweis vom: </t>
  </si>
  <si>
    <t>Bescheid vom</t>
  </si>
  <si>
    <t>Datum</t>
  </si>
  <si>
    <t>Änderungsdokumentation</t>
  </si>
  <si>
    <t>Version</t>
  </si>
  <si>
    <t>Beschreibung der Änderung</t>
  </si>
  <si>
    <t>V 1.0</t>
  </si>
  <si>
    <t>Ersterstellung</t>
  </si>
  <si>
    <t xml:space="preserve">Abweichungen der Einnahmen und Ausgaben gegenüber dem Ausgaben- und Finanzierungsplan sind zu </t>
  </si>
  <si>
    <t>erläutern. Berichte externer Dritter sind beizufügen.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</si>
  <si>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</si>
  <si>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</si>
  <si>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</si>
  <si>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des Hintergrundes und der Zielsetzung des Projektes</t>
  </si>
  <si>
    <t>der Rahmenbedingungen des Projektes</t>
  </si>
  <si>
    <t>der Maßnahmeplanung und des Projektablaufes</t>
  </si>
  <si>
    <t>der ggf. vorhandenen Besonderheiten des Projektes/der Zielgruppe</t>
  </si>
  <si>
    <t>Ø</t>
  </si>
  <si>
    <t>zu etwaigen Abweichungen zum genehmigten Ausgaben- und Finanzierungsplan</t>
  </si>
  <si>
    <t>Eingehende Darstellung der erzielten Ergebnisse, des Erfolges und der</t>
  </si>
  <si>
    <t>Auswirkungen des Projektes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</si>
  <si>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</si>
  <si>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</si>
  <si>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</si>
  <si>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</si>
  <si>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</si>
  <si>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</si>
  <si>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</si>
  <si>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</si>
  <si>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</si>
  <si>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</si>
  <si>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Es verbleiben ausgezahlte Mittel insgesamt in Höhe von:</t>
  </si>
  <si>
    <t>2. Sachbericht</t>
  </si>
  <si>
    <t>rechtsverbindliche Unterschrift(en) des Zuwendungsempfängers</t>
  </si>
  <si>
    <t>Bitte den Namen zusätzlich in Druckbuchstaben angeben!</t>
  </si>
  <si>
    <t>Anlagen:</t>
  </si>
  <si>
    <t>3. Zahlenmäßiger Nachweis der Ausgaben und Finanzierung (Zusammenfassung der Beleglisten)</t>
  </si>
  <si>
    <t>Zuwendungsfähige Gesamtausgaben (in €)¹</t>
  </si>
  <si>
    <t>1.1</t>
  </si>
  <si>
    <t>Finanzierung des Projektes bezogen auf die zuwendungsfähigen Gesamtausgaben (in €)¹</t>
  </si>
  <si>
    <t>Fax-Nr.:</t>
  </si>
  <si>
    <t>Funktion Ansprechpartner/in:</t>
  </si>
  <si>
    <t>Eigenmittel</t>
  </si>
  <si>
    <t>5.</t>
  </si>
  <si>
    <t>Anteil der Zuwendung an den zuwendungsfähigen Gesamtausgaben (in %)</t>
  </si>
  <si>
    <t>Förderung der Teilhabe am gesellschaftlichen Leben durch Vermittlung von 
Informationen und Unterstützung für ältere Menschen (Richtlinie AGATHE)</t>
  </si>
  <si>
    <t>F-AGT</t>
  </si>
  <si>
    <t>Bisher zurückgezahlte Fördermittel:</t>
  </si>
  <si>
    <t>Geben Sie eine Darstellung der Projektdurchführung und zur Erreichung des Zuwendungszwecks.</t>
  </si>
  <si>
    <t>Personalausgaben</t>
  </si>
  <si>
    <t>Vergütung für die Koordinierungsfachkraft</t>
  </si>
  <si>
    <t>Vergütung für die Beratungsfachkräfte</t>
  </si>
  <si>
    <t>1.3</t>
  </si>
  <si>
    <t>Sozialabgaben (AG-SV, BG und gesetzliche Umlagen)</t>
  </si>
  <si>
    <t>Sach- und Verwaltungsausgaben</t>
  </si>
  <si>
    <t>Mittel des Landkreises/der kreisfreien Stadt</t>
  </si>
  <si>
    <t>Mittel der kreisangehörigen Städte und Gemeinden</t>
  </si>
  <si>
    <t>Drittmittel</t>
  </si>
  <si>
    <t>4.1</t>
  </si>
  <si>
    <t>Mittel des Bundes und der EU</t>
  </si>
  <si>
    <t>4.2</t>
  </si>
  <si>
    <t>Mittel des Trägers (Trägeranteil)</t>
  </si>
  <si>
    <t>4.3</t>
  </si>
  <si>
    <t>Mittel von Wohnungsbauunternehmen etc.</t>
  </si>
  <si>
    <t>Abrechnung mit diesem Nachweis</t>
  </si>
  <si>
    <r>
      <t xml:space="preserve">SV-Pauschale für die Koordinierungsfachkraft
</t>
    </r>
    <r>
      <rPr>
        <sz val="8"/>
        <rFont val="Arial"/>
        <family val="2"/>
      </rPr>
      <t>(21% des rentenversicherungspflichtigen Arbeitsentgeltes)</t>
    </r>
  </si>
  <si>
    <r>
      <t xml:space="preserve">SV-Pauschale für die Beratungsfachkraft
</t>
    </r>
    <r>
      <rPr>
        <sz val="8"/>
        <rFont val="Arial"/>
        <family val="2"/>
      </rPr>
      <t>(21% des rentenversicherungspflichtigen Arbeitsentgeltes)</t>
    </r>
  </si>
  <si>
    <t xml:space="preserve">1.3.1
</t>
  </si>
  <si>
    <t xml:space="preserve">1.3.2
</t>
  </si>
  <si>
    <r>
      <t xml:space="preserve">Pauschale
</t>
    </r>
    <r>
      <rPr>
        <sz val="8"/>
        <rFont val="Arial"/>
        <family val="2"/>
      </rPr>
      <t>(23% der direkten förderfähigen Personlausgaben)</t>
    </r>
  </si>
  <si>
    <t xml:space="preserve">2.1
</t>
  </si>
  <si>
    <t>zuwendungsfähige Gesamtausgaben abzüglich Drittmittel (in €)</t>
  </si>
  <si>
    <t>Anteil der beantragten Zuwendung an den zuwendungsfähigen Gesamtausgaben 
abzgl. Drittmittel (in %)</t>
  </si>
  <si>
    <t>Anteil der Eigenmittel an den zuwendungsfähigen Gesamtausgaben 
abzgl. Drittmittel (in %)</t>
  </si>
  <si>
    <t>Der Zuwendungsempfänger bestätigt, dass</t>
  </si>
  <si>
    <t>das Thüringer Reisekostengesetz beachtet wurde.</t>
  </si>
  <si>
    <t>unter Berücksichtigung der gewährten Landeszuwendung die Gesamtfinanzierung der Maßnahme 
gesichert ist.</t>
  </si>
  <si>
    <t>die zweckentsprechend für den Zuwendungszweck getätigten Ausgaben durch Belege, quittierte 
Rechnungen oder gleichwertige Buchungsunterlagen - auch im Fall einer Weitergabe der Zuwendung 
an Dritte - nachgewiesen werden können.</t>
  </si>
  <si>
    <t>er zum Vorsteuerabzug allgemein oder für das hier durchgeführte Projekt</t>
  </si>
  <si>
    <t>und das bei der Abrechnung im Verwendungsnachweis berücksichtigt hat.</t>
  </si>
  <si>
    <t>lfd.
Nr.</t>
  </si>
  <si>
    <t>Name, Vorname</t>
  </si>
  <si>
    <t>Beschäftigungszeitraum</t>
  </si>
  <si>
    <t>Wochenarbeitszeit (in h)</t>
  </si>
  <si>
    <t>VbE-Zahl
pro Monat</t>
  </si>
  <si>
    <t>VbE-Zahl
pro Jahr</t>
  </si>
  <si>
    <t>SV-Pauschale
(21% AN-Vergütung)
in €</t>
  </si>
  <si>
    <t>von</t>
  </si>
  <si>
    <t>bis</t>
  </si>
  <si>
    <t>laut Tarif</t>
  </si>
  <si>
    <t>im Projekt</t>
  </si>
  <si>
    <t>Gesamtsumme</t>
  </si>
  <si>
    <t>Verwendungsnachweise der Unterträger</t>
  </si>
  <si>
    <t>Koordinierungsfachkraft</t>
  </si>
  <si>
    <t>Beratungsfachkraft</t>
  </si>
  <si>
    <t>Anlage: Übersicht der Fachkräfte (Berechnungshilfe)</t>
  </si>
  <si>
    <t>(Berechnungshilfe)</t>
  </si>
  <si>
    <t>Übersicht der Fachkräfte</t>
  </si>
  <si>
    <t>V 1.1</t>
  </si>
  <si>
    <t>Anpassung »Übersicht der Fachkräfte«</t>
  </si>
  <si>
    <t>RV-pflichtige
projektbezogene
AN-Vergütung
in €</t>
  </si>
  <si>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RV-pflichtige
AN-Vergütung
in €</t>
    </r>
  </si>
  <si>
    <t>Stichtag</t>
  </si>
  <si>
    <t>Fachkraft</t>
  </si>
  <si>
    <t>Weimarische Straße 45/46</t>
  </si>
  <si>
    <t>99099 Erfurt</t>
  </si>
  <si>
    <t>1. Allgemeine Angaben</t>
  </si>
  <si>
    <t>4. Bestätigungen und Erklärung im Sinne ANBest-P/ANBest-Gk</t>
  </si>
  <si>
    <t>V 1.2</t>
  </si>
  <si>
    <t>Adressänderung</t>
  </si>
  <si>
    <t>VWN</t>
  </si>
  <si>
    <t>Förderung der Teilhabe am gesellschaftlichen Leben (AGATHE)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</si>
  <si>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</si>
  <si>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</si>
  <si>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</si>
  <si>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</si>
  <si>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</si>
  <si>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</si>
  <si>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
wurden zur Finanzierung des o. g. Projektes insgesamt bewilligt: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</si>
  <si>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</si>
  <si>
    <t>V 2.1</t>
  </si>
  <si>
    <t>Anpassung »Übersicht Fachkräfte« (Ergänzung 39,0 Stunden/Woche laut Tarif) [AT-24000069]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</si>
</sst>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0.00%;;"/>
    <numFmt numFmtId="170" formatCode="0.0"/>
    <numFmt numFmtId="171" formatCode="0.000;;"/>
  </numFmts>
  <fonts count="36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  <font>
      <i/>
      <sz val="8"/>
      <color rgb="FF0070C0"/>
      <name val="Arial"/>
      <family val="2"/>
    </font>
    <font>
      <b/>
      <sz val="9"/>
      <color rgb="FFFF000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i/>
      <u/>
      <sz val="8"/>
      <color rgb="FF0070C0"/>
      <name val="Arial"/>
      <family val="2"/>
    </font>
    <font>
      <u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3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4" borderId="1" applyNumberFormat="0" applyFont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411">
    <xf numFmtId="0" fontId="0" fillId="0" borderId="0" xfId="0"/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 indent="2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4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" fontId="5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 indent="2"/>
      <protection hidden="1"/>
    </xf>
    <xf numFmtId="3" fontId="6" fillId="0" borderId="0" xfId="0" applyNumberFormat="1" applyFont="1" applyFill="1" applyBorder="1" applyAlignment="1" applyProtection="1">
      <alignment horizontal="right" vertical="center" indent="8"/>
      <protection hidden="1"/>
    </xf>
    <xf numFmtId="4" fontId="20" fillId="0" borderId="0" xfId="0" applyNumberFormat="1" applyFont="1" applyFill="1" applyBorder="1" applyAlignment="1" applyProtection="1">
      <alignment horizontal="left" vertical="center"/>
      <protection hidden="1"/>
    </xf>
    <xf numFmtId="4" fontId="20" fillId="0" borderId="0" xfId="0" applyNumberFormat="1" applyFont="1" applyFill="1" applyBorder="1" applyAlignment="1" applyProtection="1">
      <alignment horizontal="right" vertical="center" indent="2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8" fillId="0" borderId="0" xfId="0" applyNumberFormat="1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/>
    </xf>
    <xf numFmtId="0" fontId="5" fillId="0" borderId="0" xfId="22" applyNumberFormat="1" applyAlignment="1" applyProtection="1">
      <alignment vertical="center"/>
      <protection hidden="1"/>
    </xf>
    <xf numFmtId="0" fontId="5" fillId="0" borderId="0" xfId="22" applyNumberFormat="1" applyAlignment="1" applyProtection="1">
      <alignment horizontal="center" vertical="center"/>
      <protection hidden="1"/>
    </xf>
    <xf numFmtId="0" fontId="5" fillId="0" borderId="0" xfId="22" applyNumberForma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49" fontId="6" fillId="15" borderId="5" xfId="0" applyNumberFormat="1" applyFont="1" applyFill="1" applyBorder="1" applyAlignment="1" applyProtection="1">
      <alignment horizontal="left" vertical="center" indent="1"/>
      <protection hidden="1"/>
    </xf>
    <xf numFmtId="49" fontId="6" fillId="15" borderId="8" xfId="0" applyNumberFormat="1" applyFont="1" applyFill="1" applyBorder="1" applyAlignment="1" applyProtection="1">
      <alignment vertical="center" wrapText="1"/>
      <protection hidden="1"/>
    </xf>
    <xf numFmtId="49" fontId="6" fillId="15" borderId="9" xfId="0" applyNumberFormat="1" applyFont="1" applyFill="1" applyBorder="1" applyAlignment="1" applyProtection="1">
      <alignment vertical="center" wrapText="1"/>
      <protection hidden="1"/>
    </xf>
    <xf numFmtId="0" fontId="5" fillId="0" borderId="0" xfId="23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6" fillId="12" borderId="5" xfId="0" applyFont="1" applyFill="1" applyBorder="1" applyAlignment="1" applyProtection="1">
      <alignment horizontal="left" vertical="center" indent="1"/>
      <protection hidden="1"/>
    </xf>
    <xf numFmtId="0" fontId="6" fillId="12" borderId="8" xfId="0" applyFont="1" applyFill="1" applyBorder="1" applyAlignment="1" applyProtection="1">
      <alignment horizontal="left" vertical="center" indent="1"/>
      <protection hidden="1"/>
    </xf>
    <xf numFmtId="0" fontId="6" fillId="12" borderId="9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16" borderId="11" xfId="0" applyFont="1" applyFill="1" applyBorder="1" applyAlignment="1" applyProtection="1">
      <alignment vertical="center"/>
      <protection hidden="1"/>
    </xf>
    <xf numFmtId="0" fontId="5" fillId="16" borderId="7" xfId="0" applyFont="1" applyFill="1" applyBorder="1" applyAlignment="1" applyProtection="1">
      <alignment vertical="center"/>
      <protection hidden="1"/>
    </xf>
    <xf numFmtId="1" fontId="5" fillId="16" borderId="7" xfId="0" applyNumberFormat="1" applyFont="1" applyFill="1" applyBorder="1" applyAlignment="1" applyProtection="1">
      <alignment vertical="center"/>
      <protection hidden="1"/>
    </xf>
    <xf numFmtId="1" fontId="5" fillId="16" borderId="12" xfId="0" applyNumberFormat="1" applyFont="1" applyFill="1" applyBorder="1" applyAlignment="1" applyProtection="1">
      <alignment vertical="center"/>
      <protection hidden="1"/>
    </xf>
    <xf numFmtId="0" fontId="5" fillId="16" borderId="10" xfId="0" applyFont="1" applyFill="1" applyBorder="1" applyAlignment="1" applyProtection="1">
      <alignment horizontal="left" vertical="center" indent="1"/>
      <protection hidden="1"/>
    </xf>
    <xf numFmtId="0" fontId="5" fillId="16" borderId="0" xfId="0" applyFont="1" applyFill="1" applyBorder="1" applyAlignment="1" applyProtection="1">
      <alignment horizontal="left" vertical="top" wrapText="1" indent="1"/>
      <protection hidden="1"/>
    </xf>
    <xf numFmtId="0" fontId="5" fillId="16" borderId="4" xfId="0" applyFont="1" applyFill="1" applyBorder="1" applyAlignment="1" applyProtection="1">
      <alignment horizontal="left" vertical="top" wrapText="1" indent="1"/>
      <protection hidden="1"/>
    </xf>
    <xf numFmtId="0" fontId="5" fillId="16" borderId="2" xfId="0" applyFont="1" applyFill="1" applyBorder="1" applyAlignment="1" applyProtection="1">
      <alignment horizontal="left" vertical="center" indent="1"/>
      <protection hidden="1"/>
    </xf>
    <xf numFmtId="0" fontId="5" fillId="16" borderId="6" xfId="0" applyFont="1" applyFill="1" applyBorder="1" applyAlignment="1" applyProtection="1">
      <alignment horizontal="left" vertical="center" indent="1"/>
      <protection hidden="1"/>
    </xf>
    <xf numFmtId="0" fontId="5" fillId="16" borderId="13" xfId="0" applyFont="1" applyFill="1" applyBorder="1" applyAlignment="1" applyProtection="1">
      <alignment horizontal="left" vertical="center" indent="1"/>
      <protection hidden="1"/>
    </xf>
    <xf numFmtId="0" fontId="5" fillId="16" borderId="11" xfId="0" applyFont="1" applyFill="1" applyBorder="1" applyAlignment="1" applyProtection="1">
      <alignment horizontal="left" vertical="center" indent="1"/>
      <protection hidden="1"/>
    </xf>
    <xf numFmtId="0" fontId="5" fillId="16" borderId="0" xfId="0" applyFont="1" applyFill="1" applyBorder="1" applyAlignment="1" applyProtection="1">
      <alignment vertical="center"/>
      <protection hidden="1"/>
    </xf>
    <xf numFmtId="0" fontId="5" fillId="16" borderId="12" xfId="0" applyFont="1" applyFill="1" applyBorder="1" applyAlignment="1" applyProtection="1">
      <alignment vertical="center"/>
      <protection hidden="1"/>
    </xf>
    <xf numFmtId="0" fontId="5" fillId="16" borderId="4" xfId="0" applyFont="1" applyFill="1" applyBorder="1" applyAlignment="1" applyProtection="1">
      <alignment vertical="center"/>
      <protection hidden="1"/>
    </xf>
    <xf numFmtId="0" fontId="5" fillId="16" borderId="6" xfId="0" applyFont="1" applyFill="1" applyBorder="1" applyAlignment="1" applyProtection="1">
      <alignment vertical="center"/>
      <protection hidden="1"/>
    </xf>
    <xf numFmtId="0" fontId="5" fillId="16" borderId="13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11" fillId="0" borderId="10" xfId="0" applyFont="1" applyFill="1" applyBorder="1" applyAlignment="1" applyProtection="1">
      <alignment horizontal="left" vertical="center" indent="1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14" fontId="5" fillId="0" borderId="6" xfId="0" applyNumberFormat="1" applyFont="1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vertical="center" wrapText="1"/>
      <protection hidden="1"/>
    </xf>
    <xf numFmtId="49" fontId="5" fillId="0" borderId="13" xfId="0" applyNumberFormat="1" applyFont="1" applyFill="1" applyBorder="1" applyAlignment="1" applyProtection="1">
      <alignment vertical="center" wrapText="1"/>
      <protection hidden="1"/>
    </xf>
    <xf numFmtId="0" fontId="5" fillId="17" borderId="8" xfId="27" applyFont="1" applyFill="1" applyBorder="1" applyAlignment="1" applyProtection="1">
      <alignment horizontal="left" vertical="center"/>
      <protection hidden="1"/>
    </xf>
    <xf numFmtId="0" fontId="5" fillId="17" borderId="5" xfId="27" applyFont="1" applyFill="1" applyBorder="1" applyAlignment="1" applyProtection="1">
      <alignment horizontal="left" vertical="center" indent="3"/>
      <protection hidden="1"/>
    </xf>
    <xf numFmtId="0" fontId="5" fillId="17" borderId="9" xfId="27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" fontId="6" fillId="15" borderId="9" xfId="0" applyNumberFormat="1" applyFont="1" applyFill="1" applyBorder="1" applyAlignment="1" applyProtection="1">
      <alignment horizontal="right" vertical="center" indent="2"/>
      <protection hidden="1"/>
    </xf>
    <xf numFmtId="0" fontId="5" fillId="0" borderId="5" xfId="27" applyFont="1" applyFill="1" applyBorder="1" applyAlignment="1" applyProtection="1">
      <alignment horizontal="left" vertical="center" indent="1"/>
      <protection hidden="1"/>
    </xf>
    <xf numFmtId="0" fontId="3" fillId="0" borderId="8" xfId="27" applyFont="1" applyFill="1" applyBorder="1" applyAlignment="1" applyProtection="1">
      <alignment horizontal="left" vertical="center" indent="2"/>
      <protection hidden="1"/>
    </xf>
    <xf numFmtId="0" fontId="3" fillId="0" borderId="9" xfId="27" applyFont="1" applyFill="1" applyBorder="1" applyAlignment="1" applyProtection="1">
      <alignment horizontal="left" vertical="center" indent="2"/>
      <protection hidden="1"/>
    </xf>
    <xf numFmtId="0" fontId="5" fillId="18" borderId="5" xfId="27" applyNumberFormat="1" applyFont="1" applyFill="1" applyBorder="1" applyAlignment="1" applyProtection="1">
      <alignment horizontal="left" vertical="center" indent="1"/>
      <protection hidden="1"/>
    </xf>
    <xf numFmtId="0" fontId="3" fillId="18" borderId="8" xfId="27" applyNumberFormat="1" applyFont="1" applyFill="1" applyBorder="1" applyAlignment="1" applyProtection="1">
      <alignment horizontal="left" vertical="center" indent="2"/>
      <protection hidden="1"/>
    </xf>
    <xf numFmtId="0" fontId="3" fillId="18" borderId="9" xfId="27" applyNumberFormat="1" applyFont="1" applyFill="1" applyBorder="1" applyAlignment="1" applyProtection="1">
      <alignment horizontal="left" vertical="center" indent="2"/>
      <protection hidden="1"/>
    </xf>
    <xf numFmtId="0" fontId="6" fillId="12" borderId="5" xfId="28" applyFont="1" applyFill="1" applyBorder="1" applyAlignment="1" applyProtection="1">
      <alignment horizontal="left" vertical="center" indent="1"/>
      <protection hidden="1"/>
    </xf>
    <xf numFmtId="0" fontId="6" fillId="12" borderId="8" xfId="28" applyFont="1" applyFill="1" applyBorder="1" applyAlignment="1" applyProtection="1">
      <alignment horizontal="left" vertical="center" indent="1"/>
      <protection hidden="1"/>
    </xf>
    <xf numFmtId="0" fontId="6" fillId="12" borderId="9" xfId="28" applyFont="1" applyFill="1" applyBorder="1" applyAlignment="1" applyProtection="1">
      <alignment horizontal="left" vertical="center" indent="1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11" xfId="28" applyFont="1" applyFill="1" applyBorder="1" applyAlignment="1" applyProtection="1">
      <alignment vertical="center"/>
      <protection hidden="1"/>
    </xf>
    <xf numFmtId="0" fontId="5" fillId="0" borderId="7" xfId="28" applyFont="1" applyFill="1" applyBorder="1" applyAlignment="1" applyProtection="1">
      <alignment vertical="center"/>
      <protection hidden="1"/>
    </xf>
    <xf numFmtId="0" fontId="15" fillId="0" borderId="7" xfId="28" applyFont="1" applyFill="1" applyBorder="1" applyAlignment="1" applyProtection="1">
      <alignment horizontal="right" vertical="center"/>
      <protection hidden="1"/>
    </xf>
    <xf numFmtId="0" fontId="5" fillId="0" borderId="12" xfId="28" applyFont="1" applyFill="1" applyBorder="1" applyAlignment="1" applyProtection="1">
      <alignment vertical="center"/>
      <protection hidden="1"/>
    </xf>
    <xf numFmtId="0" fontId="5" fillId="0" borderId="0" xfId="28" applyFont="1" applyFill="1" applyAlignment="1" applyProtection="1">
      <alignment vertical="center"/>
      <protection hidden="1"/>
    </xf>
    <xf numFmtId="0" fontId="5" fillId="0" borderId="4" xfId="28" applyFont="1" applyFill="1" applyBorder="1" applyAlignment="1" applyProtection="1">
      <alignment horizontal="center" vertical="center"/>
      <protection hidden="1"/>
    </xf>
    <xf numFmtId="0" fontId="5" fillId="0" borderId="10" xfId="28" applyFont="1" applyFill="1" applyBorder="1" applyAlignment="1" applyProtection="1">
      <alignment horizontal="left" vertical="top" indent="1"/>
      <protection hidden="1"/>
    </xf>
    <xf numFmtId="0" fontId="5" fillId="0" borderId="0" xfId="28" applyFont="1" applyFill="1" applyBorder="1" applyAlignment="1" applyProtection="1">
      <alignment horizontal="left" vertical="top" indent="1"/>
      <protection hidden="1"/>
    </xf>
    <xf numFmtId="0" fontId="5" fillId="0" borderId="0" xfId="28" applyFont="1" applyBorder="1" applyAlignment="1" applyProtection="1">
      <alignment horizontal="left" vertical="center" wrapText="1" indent="1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10" xfId="27" applyFont="1" applyFill="1" applyBorder="1" applyAlignment="1" applyProtection="1">
      <alignment horizontal="left" vertical="center" indent="1"/>
      <protection hidden="1"/>
    </xf>
    <xf numFmtId="0" fontId="5" fillId="0" borderId="0" xfId="28" applyFont="1" applyFill="1" applyBorder="1" applyAlignment="1" applyProtection="1">
      <alignment vertical="center"/>
      <protection hidden="1"/>
    </xf>
    <xf numFmtId="0" fontId="5" fillId="0" borderId="0" xfId="27" applyFont="1" applyBorder="1" applyAlignment="1" applyProtection="1">
      <alignment vertical="center"/>
      <protection hidden="1"/>
    </xf>
    <xf numFmtId="0" fontId="5" fillId="0" borderId="10" xfId="27" applyFont="1" applyFill="1" applyBorder="1" applyAlignment="1" applyProtection="1">
      <alignment horizontal="right" vertical="center" indent="1"/>
      <protection hidden="1"/>
    </xf>
    <xf numFmtId="0" fontId="5" fillId="0" borderId="4" xfId="27" applyFont="1" applyBorder="1" applyAlignment="1" applyProtection="1">
      <alignment vertical="center"/>
      <protection hidden="1"/>
    </xf>
    <xf numFmtId="0" fontId="5" fillId="0" borderId="0" xfId="27" applyFont="1" applyAlignment="1" applyProtection="1">
      <alignment vertical="center"/>
      <protection hidden="1"/>
    </xf>
    <xf numFmtId="0" fontId="5" fillId="0" borderId="10" xfId="28" applyFont="1" applyFill="1" applyBorder="1" applyAlignment="1" applyProtection="1">
      <alignment vertical="center"/>
      <protection hidden="1"/>
    </xf>
    <xf numFmtId="0" fontId="5" fillId="0" borderId="4" xfId="28" applyFont="1" applyFill="1" applyBorder="1" applyAlignment="1" applyProtection="1">
      <alignment vertical="center"/>
      <protection hidden="1"/>
    </xf>
    <xf numFmtId="0" fontId="5" fillId="0" borderId="0" xfId="27" applyFont="1" applyFill="1" applyBorder="1" applyAlignment="1" applyProtection="1">
      <alignment horizontal="left" vertical="center"/>
      <protection hidden="1"/>
    </xf>
    <xf numFmtId="0" fontId="5" fillId="0" borderId="10" xfId="28" applyFont="1" applyFill="1" applyBorder="1" applyAlignment="1" applyProtection="1">
      <alignment horizontal="left" vertical="center" indent="1"/>
      <protection hidden="1"/>
    </xf>
    <xf numFmtId="0" fontId="5" fillId="0" borderId="0" xfId="28" applyFont="1" applyFill="1" applyBorder="1" applyAlignment="1" applyProtection="1">
      <alignment horizontal="right" vertical="center" indent="1"/>
      <protection hidden="1"/>
    </xf>
    <xf numFmtId="0" fontId="6" fillId="0" borderId="0" xfId="28" applyFont="1" applyFill="1" applyBorder="1" applyAlignment="1" applyProtection="1">
      <alignment horizontal="left" vertical="center" indent="1"/>
      <protection hidden="1"/>
    </xf>
    <xf numFmtId="0" fontId="5" fillId="0" borderId="2" xfId="28" applyFont="1" applyFill="1" applyBorder="1" applyAlignment="1" applyProtection="1">
      <alignment vertical="center"/>
      <protection hidden="1"/>
    </xf>
    <xf numFmtId="0" fontId="5" fillId="0" borderId="6" xfId="28" applyFont="1" applyFill="1" applyBorder="1" applyAlignment="1" applyProtection="1">
      <alignment vertical="center"/>
      <protection hidden="1"/>
    </xf>
    <xf numFmtId="0" fontId="16" fillId="0" borderId="6" xfId="28" applyFont="1" applyFill="1" applyBorder="1" applyAlignment="1" applyProtection="1">
      <alignment vertical="center"/>
      <protection hidden="1"/>
    </xf>
    <xf numFmtId="0" fontId="5" fillId="0" borderId="13" xfId="28" applyFont="1" applyFill="1" applyBorder="1" applyAlignment="1" applyProtection="1">
      <alignment vertical="center"/>
      <protection hidden="1"/>
    </xf>
    <xf numFmtId="0" fontId="16" fillId="0" borderId="0" xfId="28" applyFont="1" applyFill="1" applyAlignment="1" applyProtection="1">
      <alignment vertical="center"/>
      <protection hidden="1"/>
    </xf>
    <xf numFmtId="0" fontId="5" fillId="0" borderId="7" xfId="28" applyFont="1" applyFill="1" applyBorder="1" applyAlignment="1" applyProtection="1">
      <alignment vertical="center" wrapText="1"/>
      <protection hidden="1"/>
    </xf>
    <xf numFmtId="0" fontId="5" fillId="0" borderId="12" xfId="28" applyFont="1" applyFill="1" applyBorder="1" applyAlignment="1" applyProtection="1">
      <alignment vertical="center" wrapText="1"/>
      <protection hidden="1"/>
    </xf>
    <xf numFmtId="0" fontId="5" fillId="0" borderId="10" xfId="28" applyFont="1" applyFill="1" applyBorder="1" applyAlignment="1" applyProtection="1">
      <alignment vertical="center" wrapText="1"/>
      <protection hidden="1"/>
    </xf>
    <xf numFmtId="0" fontId="5" fillId="0" borderId="0" xfId="28" applyFont="1" applyFill="1" applyBorder="1" applyAlignment="1" applyProtection="1">
      <alignment vertical="center" wrapText="1"/>
      <protection hidden="1"/>
    </xf>
    <xf numFmtId="0" fontId="5" fillId="0" borderId="4" xfId="28" applyFont="1" applyFill="1" applyBorder="1" applyAlignment="1" applyProtection="1">
      <alignment vertical="center" wrapText="1"/>
      <protection hidden="1"/>
    </xf>
    <xf numFmtId="4" fontId="5" fillId="0" borderId="4" xfId="28" applyNumberFormat="1" applyFont="1" applyFill="1" applyBorder="1" applyAlignment="1" applyProtection="1">
      <alignment horizontal="right" vertical="center" indent="2"/>
      <protection hidden="1"/>
    </xf>
    <xf numFmtId="0" fontId="5" fillId="0" borderId="6" xfId="28" applyFont="1" applyFill="1" applyBorder="1" applyAlignment="1" applyProtection="1">
      <alignment horizontal="center" vertical="center"/>
      <protection hidden="1"/>
    </xf>
    <xf numFmtId="4" fontId="5" fillId="0" borderId="6" xfId="28" applyNumberFormat="1" applyFont="1" applyFill="1" applyBorder="1" applyAlignment="1" applyProtection="1">
      <alignment horizontal="right" vertical="center" indent="2"/>
      <protection hidden="1"/>
    </xf>
    <xf numFmtId="4" fontId="5" fillId="0" borderId="6" xfId="28" applyNumberFormat="1" applyFont="1" applyFill="1" applyBorder="1" applyAlignment="1" applyProtection="1">
      <alignment vertical="center"/>
      <protection hidden="1"/>
    </xf>
    <xf numFmtId="4" fontId="5" fillId="0" borderId="13" xfId="28" applyNumberFormat="1" applyFont="1" applyFill="1" applyBorder="1" applyAlignment="1" applyProtection="1">
      <alignment horizontal="right" vertical="center" indent="2"/>
      <protection hidden="1"/>
    </xf>
    <xf numFmtId="0" fontId="5" fillId="0" borderId="7" xfId="28" applyFont="1" applyFill="1" applyBorder="1" applyAlignment="1" applyProtection="1">
      <alignment horizontal="center" vertical="center"/>
      <protection hidden="1"/>
    </xf>
    <xf numFmtId="4" fontId="5" fillId="0" borderId="7" xfId="28" applyNumberFormat="1" applyFont="1" applyFill="1" applyBorder="1" applyAlignment="1" applyProtection="1">
      <alignment horizontal="right" vertical="center" indent="2"/>
      <protection hidden="1"/>
    </xf>
    <xf numFmtId="4" fontId="5" fillId="0" borderId="7" xfId="28" applyNumberFormat="1" applyFont="1" applyFill="1" applyBorder="1" applyAlignment="1" applyProtection="1">
      <alignment vertical="center"/>
      <protection hidden="1"/>
    </xf>
    <xf numFmtId="4" fontId="5" fillId="0" borderId="12" xfId="28" applyNumberFormat="1" applyFont="1" applyFill="1" applyBorder="1" applyAlignment="1" applyProtection="1">
      <alignment horizontal="right" vertical="center" indent="2"/>
      <protection hidden="1"/>
    </xf>
    <xf numFmtId="4" fontId="5" fillId="0" borderId="0" xfId="28" applyNumberFormat="1" applyFont="1" applyFill="1" applyBorder="1" applyAlignment="1" applyProtection="1">
      <alignment vertical="center"/>
      <protection hidden="1"/>
    </xf>
    <xf numFmtId="4" fontId="5" fillId="0" borderId="0" xfId="28" applyNumberFormat="1" applyFont="1" applyFill="1" applyBorder="1" applyAlignment="1" applyProtection="1">
      <alignment horizontal="right" vertical="center" indent="2"/>
      <protection hidden="1"/>
    </xf>
    <xf numFmtId="0" fontId="5" fillId="0" borderId="0" xfId="28" applyFont="1" applyFill="1" applyBorder="1" applyAlignment="1" applyProtection="1">
      <alignment horizontal="center" vertical="center"/>
      <protection hidden="1"/>
    </xf>
    <xf numFmtId="4" fontId="6" fillId="0" borderId="4" xfId="28" applyNumberFormat="1" applyFont="1" applyFill="1" applyBorder="1" applyAlignment="1" applyProtection="1">
      <alignment horizontal="right" vertical="center" indent="2"/>
      <protection hidden="1"/>
    </xf>
    <xf numFmtId="168" fontId="16" fillId="0" borderId="6" xfId="28" applyNumberFormat="1" applyFont="1" applyFill="1" applyBorder="1" applyAlignment="1" applyProtection="1">
      <alignment vertical="center" wrapText="1"/>
      <protection hidden="1"/>
    </xf>
    <xf numFmtId="168" fontId="16" fillId="0" borderId="6" xfId="28" applyNumberFormat="1" applyFont="1" applyFill="1" applyBorder="1" applyAlignment="1" applyProtection="1">
      <alignment vertical="center"/>
      <protection hidden="1"/>
    </xf>
    <xf numFmtId="168" fontId="16" fillId="0" borderId="13" xfId="28" applyNumberFormat="1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3" fillId="0" borderId="0" xfId="28" applyFont="1" applyFill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 applyProtection="1">
      <alignment horizontal="right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26" fillId="0" borderId="4" xfId="0" applyFont="1" applyFill="1" applyBorder="1" applyAlignment="1" applyProtection="1">
      <alignment horizontal="left" vertical="center"/>
      <protection hidden="1"/>
    </xf>
    <xf numFmtId="0" fontId="12" fillId="0" borderId="10" xfId="28" applyFont="1" applyFill="1" applyBorder="1" applyAlignment="1" applyProtection="1">
      <alignment horizontal="right" vertical="center"/>
      <protection hidden="1"/>
    </xf>
    <xf numFmtId="0" fontId="5" fillId="0" borderId="0" xfId="28" applyFont="1" applyFill="1" applyAlignment="1" applyProtection="1">
      <alignment vertical="top"/>
      <protection hidden="1"/>
    </xf>
    <xf numFmtId="49" fontId="5" fillId="0" borderId="10" xfId="28" applyNumberFormat="1" applyFont="1" applyFill="1" applyBorder="1" applyAlignment="1" applyProtection="1">
      <alignment horizontal="right" vertical="top"/>
      <protection hidden="1"/>
    </xf>
    <xf numFmtId="0" fontId="5" fillId="0" borderId="0" xfId="28" applyFont="1" applyFill="1" applyBorder="1" applyAlignment="1" applyProtection="1">
      <alignment vertical="top" wrapText="1"/>
      <protection hidden="1"/>
    </xf>
    <xf numFmtId="0" fontId="5" fillId="0" borderId="4" xfId="28" applyFont="1" applyFill="1" applyBorder="1" applyAlignment="1" applyProtection="1">
      <alignment vertical="top" wrapText="1"/>
      <protection hidden="1"/>
    </xf>
    <xf numFmtId="0" fontId="5" fillId="0" borderId="10" xfId="28" applyFont="1" applyFill="1" applyBorder="1" applyAlignment="1" applyProtection="1">
      <alignment horizontal="left" vertical="top"/>
      <protection hidden="1"/>
    </xf>
    <xf numFmtId="0" fontId="5" fillId="0" borderId="0" xfId="28" applyFont="1" applyFill="1" applyBorder="1" applyAlignment="1" applyProtection="1">
      <alignment vertical="top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0" xfId="27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5" fillId="0" borderId="0" xfId="27" applyFont="1" applyFill="1" applyBorder="1" applyAlignment="1" applyProtection="1">
      <alignment vertical="center"/>
      <protection hidden="1"/>
    </xf>
    <xf numFmtId="0" fontId="5" fillId="0" borderId="0" xfId="27" applyFont="1" applyFill="1" applyBorder="1" applyAlignment="1" applyProtection="1">
      <alignment vertical="center"/>
      <protection hidden="1"/>
    </xf>
    <xf numFmtId="0" fontId="6" fillId="12" borderId="5" xfId="25" applyFont="1" applyFill="1" applyBorder="1" applyAlignment="1" applyProtection="1">
      <alignment horizontal="left" vertical="center" indent="1"/>
      <protection hidden="1"/>
    </xf>
    <xf numFmtId="0" fontId="6" fillId="12" borderId="8" xfId="25" applyFont="1" applyFill="1" applyBorder="1" applyAlignment="1" applyProtection="1">
      <alignment horizontal="left" vertical="center" indent="1"/>
      <protection hidden="1"/>
    </xf>
    <xf numFmtId="0" fontId="6" fillId="12" borderId="9" xfId="25" applyFont="1" applyFill="1" applyBorder="1" applyAlignment="1" applyProtection="1">
      <alignment horizontal="left" vertical="center" indent="1"/>
      <protection hidden="1"/>
    </xf>
    <xf numFmtId="0" fontId="5" fillId="0" borderId="0" xfId="25" applyFont="1" applyFill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vertical="center"/>
      <protection hidden="1"/>
    </xf>
    <xf numFmtId="49" fontId="5" fillId="0" borderId="2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left" vertical="center" indent="1"/>
      <protection hidden="1"/>
    </xf>
    <xf numFmtId="0" fontId="18" fillId="0" borderId="0" xfId="28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left" vertical="center" indent="1"/>
      <protection hidden="1"/>
    </xf>
    <xf numFmtId="4" fontId="5" fillId="14" borderId="3" xfId="0" applyNumberFormat="1" applyFont="1" applyFill="1" applyBorder="1" applyAlignment="1" applyProtection="1">
      <alignment horizontal="right" vertical="center" indent="1"/>
      <protection locked="0"/>
    </xf>
    <xf numFmtId="167" fontId="5" fillId="0" borderId="3" xfId="0" applyNumberFormat="1" applyFont="1" applyFill="1" applyBorder="1" applyAlignment="1" applyProtection="1">
      <alignment horizontal="right" vertical="center" indent="1"/>
      <protection hidden="1"/>
    </xf>
    <xf numFmtId="4" fontId="5" fillId="14" borderId="20" xfId="0" applyNumberFormat="1" applyFont="1" applyFill="1" applyBorder="1" applyAlignment="1" applyProtection="1">
      <alignment horizontal="right" vertical="center" indent="1"/>
      <protection locked="0"/>
    </xf>
    <xf numFmtId="4" fontId="5" fillId="14" borderId="15" xfId="0" applyNumberFormat="1" applyFont="1" applyFill="1" applyBorder="1" applyAlignment="1" applyProtection="1">
      <alignment horizontal="right" vertical="center" indent="1"/>
      <protection locked="0"/>
    </xf>
    <xf numFmtId="4" fontId="5" fillId="14" borderId="21" xfId="0" applyNumberFormat="1" applyFont="1" applyFill="1" applyBorder="1" applyAlignment="1" applyProtection="1">
      <alignment horizontal="right" vertical="center" indent="1"/>
      <protection locked="0"/>
    </xf>
    <xf numFmtId="4" fontId="5" fillId="14" borderId="14" xfId="0" applyNumberFormat="1" applyFont="1" applyFill="1" applyBorder="1" applyAlignment="1" applyProtection="1">
      <alignment horizontal="right" vertical="center" indent="1"/>
      <protection locked="0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4" fontId="6" fillId="15" borderId="8" xfId="0" applyNumberFormat="1" applyFont="1" applyFill="1" applyBorder="1" applyAlignment="1" applyProtection="1">
      <alignment horizontal="right" vertical="center" indent="1"/>
      <protection hidden="1"/>
    </xf>
    <xf numFmtId="4" fontId="5" fillId="0" borderId="11" xfId="0" applyNumberFormat="1" applyFont="1" applyFill="1" applyBorder="1" applyAlignment="1" applyProtection="1">
      <alignment horizontal="left" vertical="center"/>
      <protection hidden="1"/>
    </xf>
    <xf numFmtId="4" fontId="5" fillId="0" borderId="7" xfId="0" applyNumberFormat="1" applyFont="1" applyFill="1" applyBorder="1" applyAlignment="1" applyProtection="1">
      <alignment horizontal="left" vertical="center"/>
      <protection hidden="1"/>
    </xf>
    <xf numFmtId="4" fontId="5" fillId="0" borderId="7" xfId="0" applyNumberFormat="1" applyFont="1" applyFill="1" applyBorder="1" applyAlignment="1" applyProtection="1">
      <alignment horizontal="right" vertical="center" indent="2"/>
      <protection hidden="1"/>
    </xf>
    <xf numFmtId="0" fontId="5" fillId="0" borderId="12" xfId="0" applyFont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horizontal="left" vertical="center" indent="1"/>
      <protection hidden="1"/>
    </xf>
    <xf numFmtId="4" fontId="5" fillId="0" borderId="10" xfId="0" applyNumberFormat="1" applyFont="1" applyFill="1" applyBorder="1" applyAlignment="1" applyProtection="1">
      <alignment horizontal="left" vertical="center"/>
      <protection hidden="1"/>
    </xf>
    <xf numFmtId="4" fontId="5" fillId="0" borderId="2" xfId="0" applyNumberFormat="1" applyFont="1" applyFill="1" applyBorder="1" applyAlignment="1" applyProtection="1">
      <alignment horizontal="left" vertical="center"/>
      <protection hidden="1"/>
    </xf>
    <xf numFmtId="4" fontId="5" fillId="0" borderId="6" xfId="0" applyNumberFormat="1" applyFont="1" applyFill="1" applyBorder="1" applyAlignment="1" applyProtection="1">
      <alignment horizontal="left"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indent="2"/>
      <protection hidden="1"/>
    </xf>
    <xf numFmtId="4" fontId="28" fillId="0" borderId="0" xfId="0" applyNumberFormat="1" applyFont="1" applyFill="1" applyBorder="1" applyAlignment="1" applyProtection="1">
      <alignment horizontal="left" vertical="center" indent="1"/>
      <protection hidden="1"/>
    </xf>
    <xf numFmtId="4" fontId="6" fillId="15" borderId="5" xfId="0" applyNumberFormat="1" applyFont="1" applyFill="1" applyBorder="1" applyAlignment="1" applyProtection="1">
      <alignment horizontal="left" vertical="center" indent="1"/>
      <protection hidden="1"/>
    </xf>
    <xf numFmtId="4" fontId="20" fillId="15" borderId="8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13" borderId="0" xfId="0" applyFont="1" applyFill="1" applyBorder="1" applyAlignment="1" applyProtection="1">
      <alignment vertical="center"/>
      <protection hidden="1"/>
    </xf>
    <xf numFmtId="0" fontId="5" fillId="13" borderId="0" xfId="0" applyFont="1" applyFill="1" applyAlignment="1" applyProtection="1">
      <alignment vertical="center"/>
      <protection hidden="1"/>
    </xf>
    <xf numFmtId="0" fontId="17" fillId="13" borderId="0" xfId="0" applyFont="1" applyFill="1" applyBorder="1" applyAlignment="1" applyProtection="1">
      <alignment horizontal="left" vertical="center" wrapText="1" indent="2"/>
      <protection hidden="1"/>
    </xf>
    <xf numFmtId="0" fontId="5" fillId="13" borderId="0" xfId="0" applyFont="1" applyFill="1" applyBorder="1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49" fontId="6" fillId="0" borderId="10" xfId="23" applyNumberFormat="1" applyFont="1" applyFill="1" applyBorder="1" applyAlignment="1" applyProtection="1">
      <alignment horizontal="left" vertical="center" indent="1"/>
      <protection hidden="1"/>
    </xf>
    <xf numFmtId="0" fontId="6" fillId="0" borderId="0" xfId="23" applyFont="1" applyFill="1" applyBorder="1" applyAlignment="1" applyProtection="1">
      <alignment vertical="center"/>
      <protection hidden="1"/>
    </xf>
    <xf numFmtId="49" fontId="5" fillId="0" borderId="10" xfId="23" applyNumberFormat="1" applyFont="1" applyFill="1" applyBorder="1" applyAlignment="1" applyProtection="1">
      <alignment horizontal="left" vertical="center" indent="1"/>
      <protection hidden="1"/>
    </xf>
    <xf numFmtId="0" fontId="5" fillId="0" borderId="10" xfId="23" applyFont="1" applyFill="1" applyBorder="1" applyAlignment="1" applyProtection="1">
      <alignment vertical="center"/>
      <protection hidden="1"/>
    </xf>
    <xf numFmtId="0" fontId="8" fillId="15" borderId="16" xfId="0" applyFont="1" applyFill="1" applyBorder="1" applyAlignment="1" applyProtection="1">
      <alignment horizontal="center"/>
      <protection hidden="1"/>
    </xf>
    <xf numFmtId="14" fontId="8" fillId="15" borderId="22" xfId="0" applyNumberFormat="1" applyFont="1" applyFill="1" applyBorder="1" applyAlignment="1" applyProtection="1">
      <alignment horizontal="center" vertical="top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167" fontId="6" fillId="0" borderId="3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10" fontId="5" fillId="0" borderId="0" xfId="0" applyNumberFormat="1" applyFont="1" applyFill="1" applyBorder="1" applyAlignment="1" applyProtection="1">
      <alignment horizontal="right" vertical="center" indent="1"/>
      <protection hidden="1"/>
    </xf>
    <xf numFmtId="169" fontId="5" fillId="0" borderId="7" xfId="0" applyNumberFormat="1" applyFont="1" applyFill="1" applyBorder="1" applyAlignment="1" applyProtection="1">
      <alignment horizontal="right" vertical="center" indent="1"/>
      <protection hidden="1"/>
    </xf>
    <xf numFmtId="4" fontId="6" fillId="14" borderId="3" xfId="0" applyNumberFormat="1" applyFont="1" applyFill="1" applyBorder="1" applyAlignment="1" applyProtection="1">
      <alignment horizontal="right" vertical="center" indent="1"/>
      <protection locked="0"/>
    </xf>
    <xf numFmtId="0" fontId="5" fillId="13" borderId="0" xfId="25" applyFont="1" applyFill="1" applyAlignment="1" applyProtection="1">
      <alignment vertical="center"/>
      <protection hidden="1"/>
    </xf>
    <xf numFmtId="169" fontId="5" fillId="13" borderId="0" xfId="23" applyNumberFormat="1" applyFont="1" applyFill="1" applyBorder="1" applyAlignment="1" applyProtection="1">
      <alignment horizontal="right" vertical="center" indent="1"/>
      <protection hidden="1"/>
    </xf>
    <xf numFmtId="0" fontId="5" fillId="13" borderId="0" xfId="23" applyFont="1" applyFill="1" applyBorder="1" applyAlignment="1" applyProtection="1">
      <alignment vertical="center"/>
      <protection hidden="1"/>
    </xf>
    <xf numFmtId="169" fontId="5" fillId="0" borderId="3" xfId="23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0" applyNumberFormat="1" applyFont="1" applyFill="1" applyBorder="1" applyAlignment="1" applyProtection="1">
      <alignment vertical="center"/>
      <protection hidden="1"/>
    </xf>
    <xf numFmtId="49" fontId="5" fillId="0" borderId="0" xfId="30" applyNumberFormat="1" applyFont="1" applyAlignment="1" applyProtection="1">
      <alignment vertical="center"/>
      <protection hidden="1"/>
    </xf>
    <xf numFmtId="0" fontId="5" fillId="0" borderId="0" xfId="30" applyFont="1" applyFill="1" applyBorder="1" applyAlignment="1" applyProtection="1">
      <alignment vertical="center"/>
      <protection hidden="1"/>
    </xf>
    <xf numFmtId="0" fontId="5" fillId="0" borderId="0" xfId="30" applyFont="1" applyAlignment="1" applyProtection="1">
      <alignment vertical="center"/>
      <protection hidden="1"/>
    </xf>
    <xf numFmtId="0" fontId="5" fillId="0" borderId="0" xfId="30" applyNumberFormat="1" applyFont="1" applyFill="1" applyBorder="1" applyAlignment="1" applyProtection="1">
      <alignment horizontal="right" vertical="center"/>
      <protection hidden="1"/>
    </xf>
    <xf numFmtId="0" fontId="5" fillId="0" borderId="0" xfId="30" applyFont="1" applyFill="1" applyAlignment="1" applyProtection="1">
      <alignment vertical="center"/>
      <protection hidden="1"/>
    </xf>
    <xf numFmtId="49" fontId="6" fillId="0" borderId="0" xfId="30" applyNumberFormat="1" applyFont="1" applyFill="1" applyBorder="1" applyAlignment="1" applyProtection="1">
      <alignment vertical="center"/>
      <protection hidden="1"/>
    </xf>
    <xf numFmtId="0" fontId="27" fillId="0" borderId="0" xfId="30" applyNumberFormat="1" applyFont="1" applyFill="1" applyAlignment="1" applyProtection="1">
      <alignment vertical="center" wrapText="1"/>
      <protection hidden="1"/>
    </xf>
    <xf numFmtId="0" fontId="31" fillId="0" borderId="0" xfId="30" applyNumberFormat="1" applyFont="1" applyFill="1" applyBorder="1" applyAlignment="1" applyProtection="1">
      <alignment vertical="center" wrapText="1"/>
      <protection hidden="1"/>
    </xf>
    <xf numFmtId="0" fontId="5" fillId="0" borderId="25" xfId="30" applyFont="1" applyFill="1" applyBorder="1" applyAlignment="1" applyProtection="1">
      <alignment horizontal="center" vertical="center"/>
      <protection hidden="1"/>
    </xf>
    <xf numFmtId="0" fontId="5" fillId="13" borderId="0" xfId="30" applyFont="1" applyFill="1" applyAlignment="1" applyProtection="1">
      <alignment vertical="center"/>
      <protection hidden="1"/>
    </xf>
    <xf numFmtId="0" fontId="18" fillId="0" borderId="0" xfId="0" applyNumberFormat="1" applyFont="1" applyAlignment="1" applyProtection="1">
      <alignment horizontal="right"/>
      <protection hidden="1"/>
    </xf>
    <xf numFmtId="0" fontId="18" fillId="0" borderId="0" xfId="0" applyNumberFormat="1" applyFont="1" applyAlignment="1" applyProtection="1">
      <alignment horizontal="right" vertical="top"/>
      <protection hidden="1"/>
    </xf>
    <xf numFmtId="49" fontId="5" fillId="14" borderId="25" xfId="30" applyNumberFormat="1" applyFont="1" applyFill="1" applyBorder="1" applyAlignment="1" applyProtection="1">
      <alignment horizontal="left" vertical="center" wrapText="1" indent="1"/>
      <protection locked="0"/>
    </xf>
    <xf numFmtId="0" fontId="3" fillId="16" borderId="25" xfId="30" applyFont="1" applyFill="1" applyBorder="1" applyAlignment="1" applyProtection="1">
      <alignment horizontal="center" vertical="center" wrapText="1"/>
      <protection hidden="1"/>
    </xf>
    <xf numFmtId="0" fontId="3" fillId="16" borderId="23" xfId="30" applyFont="1" applyFill="1" applyBorder="1" applyAlignment="1" applyProtection="1">
      <alignment horizontal="center" vertical="center" wrapText="1"/>
      <protection hidden="1"/>
    </xf>
    <xf numFmtId="49" fontId="6" fillId="0" borderId="0" xfId="30" applyNumberFormat="1" applyFont="1" applyFill="1" applyBorder="1" applyAlignment="1" applyProtection="1">
      <alignment horizontal="left" vertical="center" indent="1"/>
      <protection hidden="1"/>
    </xf>
    <xf numFmtId="49" fontId="6" fillId="12" borderId="23" xfId="30" applyNumberFormat="1" applyFont="1" applyFill="1" applyBorder="1" applyAlignment="1" applyProtection="1">
      <alignment horizontal="left" vertical="center" indent="1"/>
      <protection hidden="1"/>
    </xf>
    <xf numFmtId="49" fontId="6" fillId="12" borderId="24" xfId="30" applyNumberFormat="1" applyFont="1" applyFill="1" applyBorder="1" applyAlignment="1" applyProtection="1">
      <alignment horizontal="left" vertical="center" indent="1"/>
      <protection hidden="1"/>
    </xf>
    <xf numFmtId="4" fontId="5" fillId="14" borderId="25" xfId="30" applyNumberFormat="1" applyFont="1" applyFill="1" applyBorder="1" applyAlignment="1" applyProtection="1">
      <alignment horizontal="right" vertical="center" indent="1"/>
      <protection locked="0"/>
    </xf>
    <xf numFmtId="167" fontId="5" fillId="0" borderId="25" xfId="30" applyNumberFormat="1" applyFont="1" applyFill="1" applyBorder="1" applyAlignment="1" applyProtection="1">
      <alignment horizontal="right" vertical="center" indent="1"/>
      <protection hidden="1"/>
    </xf>
    <xf numFmtId="14" fontId="5" fillId="14" borderId="25" xfId="30" applyNumberFormat="1" applyFont="1" applyFill="1" applyBorder="1" applyAlignment="1" applyProtection="1">
      <alignment horizontal="center" vertical="center" wrapText="1"/>
      <protection locked="0"/>
    </xf>
    <xf numFmtId="171" fontId="5" fillId="0" borderId="25" xfId="30" applyNumberFormat="1" applyFont="1" applyFill="1" applyBorder="1" applyAlignment="1" applyProtection="1">
      <alignment horizontal="right" vertical="center" wrapText="1" indent="1"/>
      <protection hidden="1"/>
    </xf>
    <xf numFmtId="171" fontId="6" fillId="12" borderId="24" xfId="30" applyNumberFormat="1" applyFont="1" applyFill="1" applyBorder="1" applyAlignment="1" applyProtection="1">
      <alignment horizontal="right" vertical="center" wrapText="1" indent="1"/>
      <protection hidden="1"/>
    </xf>
    <xf numFmtId="167" fontId="6" fillId="12" borderId="24" xfId="30" applyNumberFormat="1" applyFont="1" applyFill="1" applyBorder="1" applyAlignment="1" applyProtection="1">
      <alignment horizontal="right" vertical="center" wrapText="1" indent="1"/>
      <protection hidden="1"/>
    </xf>
    <xf numFmtId="0" fontId="5" fillId="13" borderId="0" xfId="30" applyFont="1" applyFill="1" applyAlignment="1" applyProtection="1">
      <alignment horizontal="left" vertical="center" indent="1"/>
      <protection hidden="1"/>
    </xf>
    <xf numFmtId="0" fontId="18" fillId="0" borderId="28" xfId="30" applyFont="1" applyFill="1" applyBorder="1" applyAlignment="1" applyProtection="1">
      <alignment horizontal="left" vertical="center" indent="1"/>
      <protection hidden="1"/>
    </xf>
    <xf numFmtId="49" fontId="6" fillId="0" borderId="28" xfId="30" applyNumberFormat="1" applyFont="1" applyFill="1" applyBorder="1" applyAlignment="1" applyProtection="1">
      <alignment horizontal="left" vertical="center" indent="1"/>
      <protection hidden="1"/>
    </xf>
    <xf numFmtId="171" fontId="18" fillId="0" borderId="28" xfId="30" applyNumberFormat="1" applyFont="1" applyFill="1" applyBorder="1" applyAlignment="1" applyProtection="1">
      <alignment horizontal="right" vertical="center" wrapText="1" indent="1"/>
      <protection hidden="1"/>
    </xf>
    <xf numFmtId="167" fontId="18" fillId="0" borderId="28" xfId="30" applyNumberFormat="1" applyFont="1" applyFill="1" applyBorder="1" applyAlignment="1" applyProtection="1">
      <alignment horizontal="right" vertical="center" wrapText="1" indent="1"/>
      <protection hidden="1"/>
    </xf>
    <xf numFmtId="0" fontId="18" fillId="0" borderId="29" xfId="30" applyFont="1" applyFill="1" applyBorder="1" applyAlignment="1" applyProtection="1">
      <alignment horizontal="left" vertical="center" indent="1"/>
      <protection hidden="1"/>
    </xf>
    <xf numFmtId="49" fontId="6" fillId="0" borderId="29" xfId="30" applyNumberFormat="1" applyFont="1" applyFill="1" applyBorder="1" applyAlignment="1" applyProtection="1">
      <alignment horizontal="left" vertical="center" indent="1"/>
      <protection hidden="1"/>
    </xf>
    <xf numFmtId="171" fontId="18" fillId="0" borderId="29" xfId="30" applyNumberFormat="1" applyFont="1" applyFill="1" applyBorder="1" applyAlignment="1" applyProtection="1">
      <alignment horizontal="right" vertical="center" wrapText="1" indent="1"/>
      <protection hidden="1"/>
    </xf>
    <xf numFmtId="167" fontId="18" fillId="0" borderId="29" xfId="30" applyNumberFormat="1" applyFont="1" applyFill="1" applyBorder="1" applyAlignment="1" applyProtection="1">
      <alignment horizontal="right" vertical="center" wrapText="1" indent="1"/>
      <protection hidden="1"/>
    </xf>
    <xf numFmtId="1" fontId="6" fillId="0" borderId="3" xfId="23" applyNumberFormat="1" applyFont="1" applyFill="1" applyBorder="1" applyAlignment="1" applyProtection="1">
      <alignment horizontal="left" vertical="center" indent="1"/>
      <protection hidden="1"/>
    </xf>
    <xf numFmtId="49" fontId="5" fillId="0" borderId="0" xfId="27" applyNumberFormat="1" applyFont="1" applyFill="1" applyBorder="1" applyAlignment="1" applyProtection="1">
      <alignment vertical="center"/>
      <protection hidden="1"/>
    </xf>
    <xf numFmtId="49" fontId="6" fillId="0" borderId="0" xfId="30" applyNumberFormat="1" applyFont="1" applyAlignment="1" applyProtection="1">
      <alignment vertical="center"/>
      <protection hidden="1"/>
    </xf>
    <xf numFmtId="0" fontId="3" fillId="16" borderId="23" xfId="30" applyFont="1" applyFill="1" applyBorder="1" applyAlignment="1" applyProtection="1">
      <alignment horizontal="center" vertical="center" wrapText="1"/>
      <protection hidden="1"/>
    </xf>
    <xf numFmtId="14" fontId="5" fillId="13" borderId="0" xfId="30" applyNumberFormat="1" applyFont="1" applyFill="1" applyAlignment="1" applyProtection="1">
      <alignment horizontal="right" vertical="center" indent="1"/>
      <protection hidden="1"/>
    </xf>
    <xf numFmtId="0" fontId="5" fillId="13" borderId="0" xfId="30" applyFont="1" applyFill="1" applyAlignment="1" applyProtection="1">
      <alignment horizontal="right" vertical="center" indent="1"/>
      <protection hidden="1"/>
    </xf>
    <xf numFmtId="170" fontId="5" fillId="20" borderId="0" xfId="31" applyNumberFormat="1" applyFont="1" applyFill="1" applyAlignment="1" applyProtection="1">
      <alignment horizontal="right" vertical="center" indent="1"/>
      <protection hidden="1"/>
    </xf>
    <xf numFmtId="167" fontId="6" fillId="12" borderId="30" xfId="30" applyNumberFormat="1" applyFont="1" applyFill="1" applyBorder="1" applyAlignment="1" applyProtection="1">
      <alignment horizontal="right" vertical="center" wrapText="1" indent="1"/>
      <protection hidden="1"/>
    </xf>
    <xf numFmtId="170" fontId="5" fillId="14" borderId="23" xfId="31" applyNumberFormat="1" applyFont="1" applyFill="1" applyBorder="1" applyAlignment="1" applyProtection="1">
      <alignment horizontal="right" vertical="center" indent="1"/>
      <protection locked="0"/>
    </xf>
    <xf numFmtId="2" fontId="5" fillId="14" borderId="25" xfId="3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31" applyNumberFormat="1" applyFont="1" applyBorder="1" applyAlignment="1" applyProtection="1">
      <alignment vertical="center"/>
      <protection hidden="1"/>
    </xf>
    <xf numFmtId="0" fontId="21" fillId="0" borderId="0" xfId="31" applyNumberFormat="1" applyFont="1" applyBorder="1" applyAlignment="1" applyProtection="1">
      <alignment vertical="center"/>
      <protection hidden="1"/>
    </xf>
    <xf numFmtId="0" fontId="1" fillId="0" borderId="0" xfId="31" applyNumberFormat="1" applyAlignment="1" applyProtection="1">
      <alignment vertical="center"/>
      <protection hidden="1"/>
    </xf>
    <xf numFmtId="0" fontId="34" fillId="16" borderId="31" xfId="31" applyNumberFormat="1" applyFont="1" applyFill="1" applyBorder="1" applyAlignment="1" applyProtection="1">
      <alignment horizontal="left" indent="1"/>
      <protection hidden="1"/>
    </xf>
    <xf numFmtId="0" fontId="5" fillId="16" borderId="19" xfId="31" applyNumberFormat="1" applyFont="1" applyFill="1" applyBorder="1" applyAlignment="1" applyProtection="1">
      <alignment vertical="center"/>
      <protection hidden="1"/>
    </xf>
    <xf numFmtId="0" fontId="5" fillId="16" borderId="32" xfId="31" applyNumberFormat="1" applyFont="1" applyFill="1" applyBorder="1" applyAlignment="1" applyProtection="1">
      <alignment vertical="center"/>
      <protection hidden="1"/>
    </xf>
    <xf numFmtId="0" fontId="34" fillId="16" borderId="33" xfId="31" applyNumberFormat="1" applyFont="1" applyFill="1" applyBorder="1" applyAlignment="1" applyProtection="1">
      <alignment horizontal="left" vertical="top" indent="1"/>
      <protection hidden="1"/>
    </xf>
    <xf numFmtId="0" fontId="5" fillId="16" borderId="18" xfId="31" applyNumberFormat="1" applyFont="1" applyFill="1" applyBorder="1" applyAlignment="1" applyProtection="1">
      <alignment vertical="center"/>
      <protection hidden="1"/>
    </xf>
    <xf numFmtId="0" fontId="5" fillId="16" borderId="34" xfId="31" applyNumberFormat="1" applyFont="1" applyFill="1" applyBorder="1" applyAlignment="1" applyProtection="1">
      <alignment vertical="center"/>
      <protection hidden="1"/>
    </xf>
    <xf numFmtId="0" fontId="35" fillId="0" borderId="0" xfId="31" quotePrefix="1" applyNumberFormat="1" applyFont="1" applyBorder="1" applyAlignment="1" applyProtection="1">
      <alignment horizontal="left" vertical="center"/>
      <protection hidden="1"/>
    </xf>
    <xf numFmtId="0" fontId="5" fillId="0" borderId="0" xfId="31" applyNumberFormat="1" applyFont="1" applyBorder="1" applyAlignment="1" applyProtection="1">
      <alignment vertical="center"/>
      <protection hidden="1"/>
    </xf>
    <xf numFmtId="0" fontId="1" fillId="0" borderId="0" xfId="31" applyNumberFormat="1" applyAlignment="1" applyProtection="1">
      <alignment horizontal="center" vertical="center"/>
      <protection hidden="1"/>
    </xf>
    <xf numFmtId="0" fontId="6" fillId="21" borderId="23" xfId="31" applyNumberFormat="1" applyFont="1" applyFill="1" applyBorder="1" applyAlignment="1" applyProtection="1">
      <alignment horizontal="left" vertical="center" indent="1"/>
      <protection hidden="1"/>
    </xf>
    <xf numFmtId="0" fontId="1" fillId="21" borderId="24" xfId="31" applyNumberFormat="1" applyFill="1" applyBorder="1" applyAlignment="1" applyProtection="1">
      <alignment horizontal="center" vertical="center"/>
      <protection hidden="1"/>
    </xf>
    <xf numFmtId="0" fontId="1" fillId="21" borderId="30" xfId="31" applyNumberFormat="1" applyFill="1" applyBorder="1" applyAlignment="1" applyProtection="1">
      <alignment vertical="center"/>
      <protection hidden="1"/>
    </xf>
    <xf numFmtId="0" fontId="6" fillId="12" borderId="25" xfId="31" applyNumberFormat="1" applyFont="1" applyFill="1" applyBorder="1" applyAlignment="1">
      <alignment horizontal="left" vertical="center" indent="1"/>
    </xf>
    <xf numFmtId="0" fontId="6" fillId="12" borderId="25" xfId="31" applyNumberFormat="1" applyFont="1" applyFill="1" applyBorder="1" applyAlignment="1">
      <alignment horizontal="center" vertical="center"/>
    </xf>
    <xf numFmtId="0" fontId="1" fillId="0" borderId="0" xfId="31" applyNumberFormat="1" applyBorder="1" applyAlignment="1" applyProtection="1">
      <alignment vertical="center"/>
      <protection hidden="1"/>
    </xf>
    <xf numFmtId="165" fontId="5" fillId="0" borderId="25" xfId="22" applyNumberFormat="1" applyFont="1" applyBorder="1" applyAlignment="1" applyProtection="1">
      <alignment horizontal="left" vertical="center" indent="1"/>
      <protection hidden="1"/>
    </xf>
    <xf numFmtId="165" fontId="5" fillId="0" borderId="25" xfId="22" applyNumberFormat="1" applyFont="1" applyBorder="1" applyAlignment="1" applyProtection="1">
      <alignment horizontal="center" vertical="center"/>
      <protection hidden="1"/>
    </xf>
    <xf numFmtId="0" fontId="5" fillId="0" borderId="25" xfId="22" applyNumberFormat="1" applyFont="1" applyBorder="1" applyAlignment="1" applyProtection="1">
      <alignment horizontal="left" vertical="center" wrapText="1" indent="1"/>
      <protection hidden="1"/>
    </xf>
    <xf numFmtId="0" fontId="5" fillId="0" borderId="25" xfId="25" applyNumberFormat="1" applyFont="1" applyBorder="1" applyAlignment="1" applyProtection="1">
      <alignment horizontal="left" vertical="center" wrapText="1" indent="1"/>
      <protection hidden="1"/>
    </xf>
    <xf numFmtId="0" fontId="1" fillId="0" borderId="0" xfId="31" applyNumberFormat="1" applyAlignment="1" applyProtection="1">
      <alignment horizontal="left" vertical="center" indent="1"/>
      <protection hidden="1"/>
    </xf>
    <xf numFmtId="165" fontId="5" fillId="0" borderId="25" xfId="31" applyNumberFormat="1" applyFont="1" applyBorder="1" applyAlignment="1">
      <alignment horizontal="left" vertical="center" indent="1"/>
    </xf>
    <xf numFmtId="165" fontId="5" fillId="0" borderId="25" xfId="23" applyNumberFormat="1" applyFont="1" applyBorder="1" applyAlignment="1">
      <alignment horizontal="center" vertical="center"/>
    </xf>
    <xf numFmtId="0" fontId="5" fillId="0" borderId="25" xfId="31" applyNumberFormat="1" applyFont="1" applyBorder="1" applyAlignment="1">
      <alignment horizontal="left" vertical="center" wrapText="1" indent="1"/>
    </xf>
    <xf numFmtId="165" fontId="5" fillId="0" borderId="25" xfId="31" applyNumberFormat="1" applyFont="1" applyBorder="1" applyAlignment="1">
      <alignment horizontal="center" vertical="center"/>
    </xf>
    <xf numFmtId="0" fontId="18" fillId="0" borderId="0" xfId="31" quotePrefix="1" applyNumberFormat="1" applyFont="1" applyAlignment="1" applyProtection="1">
      <alignment vertical="center"/>
      <protection hidden="1"/>
    </xf>
    <xf numFmtId="0" fontId="5" fillId="10" borderId="11" xfId="0" applyFont="1" applyFill="1" applyBorder="1" applyAlignment="1" applyProtection="1">
      <alignment horizontal="left" vertical="center" indent="1"/>
      <protection locked="0"/>
    </xf>
    <xf numFmtId="0" fontId="5" fillId="10" borderId="7" xfId="0" applyFont="1" applyFill="1" applyBorder="1" applyAlignment="1" applyProtection="1">
      <alignment horizontal="left" vertical="center" indent="1"/>
      <protection locked="0"/>
    </xf>
    <xf numFmtId="0" fontId="5" fillId="10" borderId="12" xfId="0" applyFont="1" applyFill="1" applyBorder="1" applyAlignment="1" applyProtection="1">
      <alignment horizontal="left" vertical="center" indent="1"/>
      <protection locked="0"/>
    </xf>
    <xf numFmtId="0" fontId="5" fillId="10" borderId="10" xfId="0" applyFont="1" applyFill="1" applyBorder="1" applyAlignment="1" applyProtection="1">
      <alignment horizontal="left" vertical="center" indent="1"/>
      <protection locked="0"/>
    </xf>
    <xf numFmtId="0" fontId="5" fillId="10" borderId="0" xfId="0" applyFont="1" applyFill="1" applyBorder="1" applyAlignment="1" applyProtection="1">
      <alignment horizontal="left" vertical="center" indent="1"/>
      <protection locked="0"/>
    </xf>
    <xf numFmtId="0" fontId="5" fillId="10" borderId="4" xfId="0" applyFont="1" applyFill="1" applyBorder="1" applyAlignment="1" applyProtection="1">
      <alignment horizontal="left" vertical="center" indent="1"/>
      <protection locked="0"/>
    </xf>
    <xf numFmtId="166" fontId="5" fillId="10" borderId="2" xfId="0" applyNumberFormat="1" applyFont="1" applyFill="1" applyBorder="1" applyAlignment="1" applyProtection="1">
      <alignment horizontal="left" vertical="center" indent="1"/>
      <protection locked="0"/>
    </xf>
    <xf numFmtId="166" fontId="5" fillId="10" borderId="6" xfId="0" applyNumberFormat="1" applyFont="1" applyFill="1" applyBorder="1" applyAlignment="1" applyProtection="1">
      <alignment horizontal="left" vertical="center" indent="1"/>
      <protection locked="0"/>
    </xf>
    <xf numFmtId="49" fontId="5" fillId="10" borderId="6" xfId="0" applyNumberFormat="1" applyFont="1" applyFill="1" applyBorder="1" applyAlignment="1" applyProtection="1">
      <alignment horizontal="left" vertical="center"/>
      <protection locked="0"/>
    </xf>
    <xf numFmtId="49" fontId="5" fillId="10" borderId="13" xfId="0" applyNumberFormat="1" applyFont="1" applyFill="1" applyBorder="1" applyAlignment="1" applyProtection="1">
      <alignment horizontal="left" vertical="center"/>
      <protection locked="0"/>
    </xf>
    <xf numFmtId="49" fontId="6" fillId="14" borderId="5" xfId="0" applyNumberFormat="1" applyFont="1" applyFill="1" applyBorder="1" applyAlignment="1" applyProtection="1">
      <alignment horizontal="left" vertical="center" indent="1"/>
      <protection locked="0"/>
    </xf>
    <xf numFmtId="49" fontId="6" fillId="14" borderId="8" xfId="0" applyNumberFormat="1" applyFont="1" applyFill="1" applyBorder="1" applyAlignment="1" applyProtection="1">
      <alignment horizontal="left" vertical="center" indent="1"/>
      <protection locked="0"/>
    </xf>
    <xf numFmtId="49" fontId="6" fillId="14" borderId="9" xfId="0" applyNumberFormat="1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0" xfId="28" applyFont="1" applyFill="1" applyBorder="1" applyAlignment="1" applyProtection="1">
      <alignment horizontal="left" vertical="top" indent="1"/>
      <protection hidden="1"/>
    </xf>
    <xf numFmtId="0" fontId="5" fillId="0" borderId="0" xfId="28" applyFont="1" applyFill="1" applyBorder="1" applyAlignment="1" applyProtection="1">
      <alignment horizontal="left" vertical="top" indent="1"/>
      <protection hidden="1"/>
    </xf>
    <xf numFmtId="0" fontId="5" fillId="0" borderId="4" xfId="28" applyFont="1" applyFill="1" applyBorder="1" applyAlignment="1" applyProtection="1">
      <alignment horizontal="left" vertical="top" indent="1"/>
      <protection hidden="1"/>
    </xf>
    <xf numFmtId="0" fontId="5" fillId="17" borderId="11" xfId="29" applyFont="1" applyFill="1" applyBorder="1" applyAlignment="1" applyProtection="1">
      <alignment horizontal="left" vertical="center" wrapText="1" indent="1"/>
      <protection locked="0"/>
    </xf>
    <xf numFmtId="0" fontId="5" fillId="17" borderId="7" xfId="29" applyFont="1" applyFill="1" applyBorder="1" applyAlignment="1" applyProtection="1">
      <alignment horizontal="left" vertical="center" wrapText="1" indent="1"/>
      <protection locked="0"/>
    </xf>
    <xf numFmtId="0" fontId="5" fillId="17" borderId="12" xfId="29" applyFont="1" applyFill="1" applyBorder="1" applyAlignment="1" applyProtection="1">
      <alignment horizontal="left" vertical="center" wrapText="1" indent="1"/>
      <protection locked="0"/>
    </xf>
    <xf numFmtId="0" fontId="5" fillId="17" borderId="2" xfId="29" applyFont="1" applyFill="1" applyBorder="1" applyAlignment="1" applyProtection="1">
      <alignment horizontal="left" vertical="center" wrapText="1" indent="1"/>
      <protection locked="0"/>
    </xf>
    <xf numFmtId="0" fontId="5" fillId="17" borderId="6" xfId="29" applyFont="1" applyFill="1" applyBorder="1" applyAlignment="1" applyProtection="1">
      <alignment horizontal="left" vertical="center" wrapText="1" indent="1"/>
      <protection locked="0"/>
    </xf>
    <xf numFmtId="0" fontId="5" fillId="17" borderId="13" xfId="29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vertical="top"/>
      <protection hidden="1"/>
    </xf>
    <xf numFmtId="0" fontId="3" fillId="0" borderId="7" xfId="0" applyFont="1" applyFill="1" applyBorder="1" applyAlignment="1" applyProtection="1">
      <alignment vertical="top"/>
      <protection hidden="1"/>
    </xf>
    <xf numFmtId="0" fontId="3" fillId="0" borderId="12" xfId="0" applyFont="1" applyFill="1" applyBorder="1" applyAlignment="1" applyProtection="1">
      <alignment vertical="top"/>
      <protection hidden="1"/>
    </xf>
    <xf numFmtId="0" fontId="3" fillId="0" borderId="1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4" xfId="0" applyFont="1" applyFill="1" applyBorder="1" applyAlignment="1" applyProtection="1">
      <alignment vertical="top"/>
      <protection hidden="1"/>
    </xf>
    <xf numFmtId="14" fontId="5" fillId="11" borderId="3" xfId="27" applyNumberFormat="1" applyFont="1" applyFill="1" applyBorder="1" applyAlignment="1" applyProtection="1">
      <alignment horizontal="left" vertical="center" indent="1"/>
      <protection locked="0"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49" fontId="5" fillId="17" borderId="5" xfId="27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8" xfId="27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9" xfId="27" applyNumberFormat="1" applyFont="1" applyFill="1" applyBorder="1" applyAlignment="1" applyProtection="1">
      <alignment horizontal="left" vertical="center" wrapText="1" indent="1"/>
      <protection locked="0"/>
    </xf>
    <xf numFmtId="0" fontId="29" fillId="17" borderId="5" xfId="29" applyFill="1" applyBorder="1" applyAlignment="1" applyProtection="1">
      <alignment horizontal="left" vertical="center" wrapText="1" indent="1"/>
      <protection locked="0"/>
    </xf>
    <xf numFmtId="0" fontId="29" fillId="17" borderId="8" xfId="29" applyFill="1" applyBorder="1" applyAlignment="1" applyProtection="1">
      <alignment horizontal="left" vertical="center" wrapText="1" indent="1"/>
      <protection locked="0"/>
    </xf>
    <xf numFmtId="0" fontId="29" fillId="17" borderId="9" xfId="29" applyFill="1" applyBorder="1" applyAlignment="1" applyProtection="1">
      <alignment horizontal="left" vertical="center" wrapText="1" indent="1"/>
      <protection locked="0"/>
    </xf>
    <xf numFmtId="14" fontId="5" fillId="10" borderId="5" xfId="28" applyNumberFormat="1" applyFont="1" applyFill="1" applyBorder="1" applyAlignment="1" applyProtection="1">
      <alignment horizontal="left" vertical="center" indent="1"/>
      <protection locked="0"/>
    </xf>
    <xf numFmtId="14" fontId="5" fillId="10" borderId="8" xfId="28" applyNumberFormat="1" applyFont="1" applyFill="1" applyBorder="1" applyAlignment="1" applyProtection="1">
      <alignment horizontal="left" vertical="center" indent="1"/>
      <protection locked="0"/>
    </xf>
    <xf numFmtId="14" fontId="5" fillId="10" borderId="9" xfId="28" applyNumberFormat="1" applyFont="1" applyFill="1" applyBorder="1" applyAlignment="1" applyProtection="1">
      <alignment horizontal="left" vertical="center" indent="1"/>
      <protection locked="0"/>
    </xf>
    <xf numFmtId="49" fontId="5" fillId="19" borderId="5" xfId="0" applyNumberFormat="1" applyFont="1" applyFill="1" applyBorder="1" applyAlignment="1" applyProtection="1">
      <alignment horizontal="left" vertical="center" indent="1"/>
      <protection locked="0"/>
    </xf>
    <xf numFmtId="49" fontId="5" fillId="19" borderId="8" xfId="0" applyNumberFormat="1" applyFont="1" applyFill="1" applyBorder="1" applyAlignment="1" applyProtection="1">
      <alignment horizontal="left" vertical="center" indent="1"/>
      <protection locked="0"/>
    </xf>
    <xf numFmtId="49" fontId="5" fillId="19" borderId="9" xfId="0" applyNumberFormat="1" applyFont="1" applyFill="1" applyBorder="1" applyAlignment="1" applyProtection="1">
      <alignment horizontal="left" vertical="center" indent="1"/>
      <protection locked="0"/>
    </xf>
    <xf numFmtId="14" fontId="5" fillId="0" borderId="5" xfId="28" applyNumberFormat="1" applyFont="1" applyFill="1" applyBorder="1" applyAlignment="1" applyProtection="1">
      <alignment horizontal="left" vertical="center" indent="1"/>
      <protection hidden="1"/>
    </xf>
    <xf numFmtId="14" fontId="5" fillId="0" borderId="8" xfId="28" applyNumberFormat="1" applyFont="1" applyFill="1" applyBorder="1" applyAlignment="1" applyProtection="1">
      <alignment horizontal="left" vertical="center" indent="1"/>
      <protection hidden="1"/>
    </xf>
    <xf numFmtId="14" fontId="5" fillId="0" borderId="9" xfId="28" applyNumberFormat="1" applyFont="1" applyFill="1" applyBorder="1" applyAlignment="1" applyProtection="1">
      <alignment horizontal="left" vertical="center" indent="1"/>
      <protection hidden="1"/>
    </xf>
    <xf numFmtId="0" fontId="5" fillId="0" borderId="0" xfId="28" applyFont="1" applyFill="1" applyBorder="1" applyAlignment="1" applyProtection="1">
      <alignment wrapText="1"/>
      <protection hidden="1"/>
    </xf>
    <xf numFmtId="4" fontId="6" fillId="10" borderId="5" xfId="28" applyNumberFormat="1" applyFont="1" applyFill="1" applyBorder="1" applyAlignment="1" applyProtection="1">
      <alignment horizontal="right" vertical="center" indent="2"/>
      <protection locked="0"/>
    </xf>
    <xf numFmtId="4" fontId="6" fillId="10" borderId="8" xfId="28" applyNumberFormat="1" applyFont="1" applyFill="1" applyBorder="1" applyAlignment="1" applyProtection="1">
      <alignment horizontal="right" vertical="center" indent="2"/>
      <protection locked="0"/>
    </xf>
    <xf numFmtId="4" fontId="6" fillId="10" borderId="9" xfId="28" applyNumberFormat="1" applyFont="1" applyFill="1" applyBorder="1" applyAlignment="1" applyProtection="1">
      <alignment horizontal="right" vertical="center" indent="2"/>
      <protection locked="0"/>
    </xf>
    <xf numFmtId="167" fontId="6" fillId="0" borderId="5" xfId="28" applyNumberFormat="1" applyFont="1" applyFill="1" applyBorder="1" applyAlignment="1" applyProtection="1">
      <alignment horizontal="right" vertical="center" indent="2"/>
      <protection hidden="1"/>
    </xf>
    <xf numFmtId="167" fontId="6" fillId="0" borderId="8" xfId="28" applyNumberFormat="1" applyFont="1" applyFill="1" applyBorder="1" applyAlignment="1" applyProtection="1">
      <alignment horizontal="right" vertical="center" indent="2"/>
      <protection hidden="1"/>
    </xf>
    <xf numFmtId="167" fontId="6" fillId="0" borderId="9" xfId="28" applyNumberFormat="1" applyFont="1" applyFill="1" applyBorder="1" applyAlignment="1" applyProtection="1">
      <alignment horizontal="right" vertical="center" indent="2"/>
      <protection hidden="1"/>
    </xf>
    <xf numFmtId="1" fontId="6" fillId="0" borderId="5" xfId="0" applyNumberFormat="1" applyFont="1" applyFill="1" applyBorder="1" applyAlignment="1" applyProtection="1">
      <alignment horizontal="left" vertical="center" indent="1"/>
      <protection hidden="1"/>
    </xf>
    <xf numFmtId="1" fontId="6" fillId="0" borderId="8" xfId="0" applyNumberFormat="1" applyFont="1" applyFill="1" applyBorder="1" applyAlignment="1" applyProtection="1">
      <alignment horizontal="left" vertical="center" indent="1"/>
      <protection hidden="1"/>
    </xf>
    <xf numFmtId="1" fontId="6" fillId="0" borderId="9" xfId="0" applyNumberFormat="1" applyFont="1" applyFill="1" applyBorder="1" applyAlignment="1" applyProtection="1">
      <alignment horizontal="left" vertical="center" indent="1"/>
      <protection hidden="1"/>
    </xf>
    <xf numFmtId="14" fontId="6" fillId="0" borderId="5" xfId="0" applyNumberFormat="1" applyFont="1" applyFill="1" applyBorder="1" applyAlignment="1" applyProtection="1">
      <alignment horizontal="left" vertical="center" indent="1"/>
      <protection hidden="1"/>
    </xf>
    <xf numFmtId="14" fontId="6" fillId="0" borderId="8" xfId="0" applyNumberFormat="1" applyFont="1" applyFill="1" applyBorder="1" applyAlignment="1" applyProtection="1">
      <alignment horizontal="left" vertical="center" indent="1"/>
      <protection hidden="1"/>
    </xf>
    <xf numFmtId="14" fontId="6" fillId="0" borderId="9" xfId="0" applyNumberFormat="1" applyFont="1" applyFill="1" applyBorder="1" applyAlignment="1" applyProtection="1">
      <alignment horizontal="left" vertical="center" indent="1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4" xfId="0" applyFont="1" applyFill="1" applyBorder="1" applyAlignment="1" applyProtection="1">
      <alignment horizontal="center" vertical="center"/>
      <protection hidden="1"/>
    </xf>
    <xf numFmtId="0" fontId="8" fillId="15" borderId="16" xfId="0" applyFont="1" applyFill="1" applyBorder="1" applyAlignment="1" applyProtection="1">
      <alignment horizontal="center" vertical="center" wrapText="1"/>
      <protection hidden="1"/>
    </xf>
    <xf numFmtId="0" fontId="8" fillId="15" borderId="22" xfId="0" applyFont="1" applyFill="1" applyBorder="1" applyAlignment="1" applyProtection="1">
      <alignment horizontal="center" vertical="center" wrapText="1"/>
      <protection hidden="1"/>
    </xf>
    <xf numFmtId="4" fontId="5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4" fontId="5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" fontId="28" fillId="0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49" fontId="5" fillId="0" borderId="10" xfId="0" applyNumberFormat="1" applyFont="1" applyBorder="1" applyAlignment="1" applyProtection="1">
      <alignment horizontal="left" vertical="center" wrapText="1" indent="1"/>
      <protection hidden="1"/>
    </xf>
    <xf numFmtId="4" fontId="6" fillId="15" borderId="5" xfId="0" applyNumberFormat="1" applyFont="1" applyFill="1" applyBorder="1" applyAlignment="1" applyProtection="1">
      <alignment horizontal="left" vertical="center" indent="1"/>
      <protection hidden="1"/>
    </xf>
    <xf numFmtId="4" fontId="6" fillId="15" borderId="8" xfId="0" applyNumberFormat="1" applyFont="1" applyFill="1" applyBorder="1" applyAlignment="1" applyProtection="1">
      <alignment horizontal="left" vertical="center" indent="1"/>
      <protection hidden="1"/>
    </xf>
    <xf numFmtId="1" fontId="6" fillId="0" borderId="3" xfId="0" applyNumberFormat="1" applyFont="1" applyFill="1" applyBorder="1" applyAlignment="1" applyProtection="1">
      <alignment horizontal="left" vertical="center" indent="1"/>
      <protection hidden="1"/>
    </xf>
    <xf numFmtId="14" fontId="6" fillId="0" borderId="3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14" borderId="0" xfId="0" applyFont="1" applyFill="1" applyBorder="1" applyAlignment="1" applyProtection="1">
      <alignment vertical="center"/>
      <protection locked="0"/>
    </xf>
    <xf numFmtId="0" fontId="5" fillId="10" borderId="0" xfId="0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 applyProtection="1">
      <alignment vertical="center"/>
      <protection locked="0"/>
    </xf>
    <xf numFmtId="14" fontId="5" fillId="14" borderId="6" xfId="0" applyNumberFormat="1" applyFont="1" applyFill="1" applyBorder="1" applyAlignment="1" applyProtection="1">
      <alignment horizontal="right" vertical="center"/>
      <protection locked="0" hidden="1"/>
    </xf>
    <xf numFmtId="0" fontId="3" fillId="16" borderId="25" xfId="30" applyFont="1" applyFill="1" applyBorder="1" applyAlignment="1" applyProtection="1">
      <alignment horizontal="center" vertical="center" wrapText="1"/>
      <protection hidden="1"/>
    </xf>
    <xf numFmtId="49" fontId="3" fillId="16" borderId="26" xfId="30" applyNumberFormat="1" applyFont="1" applyFill="1" applyBorder="1" applyAlignment="1" applyProtection="1">
      <alignment horizontal="left" vertical="center" wrapText="1" indent="1"/>
      <protection hidden="1"/>
    </xf>
    <xf numFmtId="49" fontId="3" fillId="16" borderId="27" xfId="30" applyNumberFormat="1" applyFont="1" applyFill="1" applyBorder="1" applyAlignment="1" applyProtection="1">
      <alignment horizontal="left" vertical="center" wrapText="1" indent="1"/>
      <protection hidden="1"/>
    </xf>
    <xf numFmtId="49" fontId="3" fillId="16" borderId="25" xfId="30" applyNumberFormat="1" applyFont="1" applyFill="1" applyBorder="1" applyAlignment="1" applyProtection="1">
      <alignment horizontal="left" vertical="center" wrapText="1" indent="1"/>
      <protection hidden="1"/>
    </xf>
    <xf numFmtId="0" fontId="3" fillId="16" borderId="23" xfId="30" applyFont="1" applyFill="1" applyBorder="1" applyAlignment="1" applyProtection="1">
      <alignment horizontal="center" vertical="center" wrapText="1"/>
      <protection hidden="1"/>
    </xf>
    <xf numFmtId="0" fontId="3" fillId="16" borderId="24" xfId="30" applyFont="1" applyFill="1" applyBorder="1" applyAlignment="1" applyProtection="1">
      <alignment horizontal="center" vertical="center" wrapText="1"/>
      <protection hidden="1"/>
    </xf>
  </cellXfs>
  <cellStyles count="3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9" builtinId="8"/>
    <cellStyle name="Notiz 2" xfId="21"/>
    <cellStyle name="Standard" xfId="0" builtinId="0"/>
    <cellStyle name="Standard 2" xfId="22"/>
    <cellStyle name="Standard 2 2" xfId="23"/>
    <cellStyle name="Standard 2 2 2" xfId="24"/>
    <cellStyle name="Standard 2 3" xfId="28"/>
    <cellStyle name="Standard 3" xfId="25"/>
    <cellStyle name="Standard 4" xfId="26"/>
    <cellStyle name="Standard 5" xfId="31"/>
    <cellStyle name="Standard 7" xfId="30"/>
    <cellStyle name="Standard_Überarbeitete Abschnitte 11_10 2" xfId="27"/>
  </cellStyles>
  <dxfs count="9">
    <dxf>
      <font>
        <strike val="0"/>
        <color theme="0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strike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2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ersonalausgabe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28</xdr:row>
      <xdr:rowOff>57149</xdr:rowOff>
    </xdr:from>
    <xdr:to>
      <xdr:col>10</xdr:col>
      <xdr:colOff>0</xdr:colOff>
      <xdr:row>68</xdr:row>
      <xdr:rowOff>142874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9526" y="3657599"/>
          <a:ext cx="6210300" cy="6086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9525</xdr:rowOff>
        </xdr:from>
        <xdr:to>
          <xdr:col>0</xdr:col>
          <xdr:colOff>419100</xdr:colOff>
          <xdr:row>28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180975</xdr:rowOff>
    </xdr:from>
    <xdr:to>
      <xdr:col>9</xdr:col>
      <xdr:colOff>0</xdr:colOff>
      <xdr:row>18</xdr:row>
      <xdr:rowOff>180975</xdr:rowOff>
    </xdr:to>
    <xdr:sp macro="" textlink="">
      <xdr:nvSpPr>
        <xdr:cNvPr id="2" name="Rechteck 1">
          <a:hlinkClick xmlns:r="http://schemas.openxmlformats.org/officeDocument/2006/relationships" r:id="rId1" tooltip="zur Übersicht der Fachkräfte"/>
        </xdr:cNvPr>
        <xdr:cNvSpPr/>
      </xdr:nvSpPr>
      <xdr:spPr bwMode="auto">
        <a:xfrm>
          <a:off x="4886325" y="1590675"/>
          <a:ext cx="1247775" cy="14097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0</xdr:rowOff>
        </xdr:from>
        <xdr:to>
          <xdr:col>4</xdr:col>
          <xdr:colOff>333375</xdr:colOff>
          <xdr:row>28</xdr:row>
          <xdr:rowOff>219075</xdr:rowOff>
        </xdr:to>
        <xdr:sp macro="" textlink="">
          <xdr:nvSpPr>
            <xdr:cNvPr id="109581" name="Check Box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0</xdr:rowOff>
        </xdr:from>
        <xdr:to>
          <xdr:col>4</xdr:col>
          <xdr:colOff>333375</xdr:colOff>
          <xdr:row>30</xdr:row>
          <xdr:rowOff>219075</xdr:rowOff>
        </xdr:to>
        <xdr:sp macro="" textlink="">
          <xdr:nvSpPr>
            <xdr:cNvPr id="109582" name="Check Box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ist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180975</xdr:colOff>
      <xdr:row>1</xdr:row>
      <xdr:rowOff>133350</xdr:rowOff>
    </xdr:from>
    <xdr:ext cx="914400" cy="483438"/>
    <xdr:sp macro="" textlink="">
      <xdr:nvSpPr>
        <xdr:cNvPr id="2" name="Rechteck 1">
          <a:hlinkClick xmlns:r="http://schemas.openxmlformats.org/officeDocument/2006/relationships" r:id="rId1" tooltip="zurück zur Seite 3"/>
        </xdr:cNvPr>
        <xdr:cNvSpPr/>
      </xdr:nvSpPr>
      <xdr:spPr>
        <a:xfrm>
          <a:off x="10848975" y="323850"/>
          <a:ext cx="914400" cy="483438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108000" rIns="108000" bIns="108000" rtlCol="0" anchor="ctr">
          <a:spAutoFit/>
        </a:bodyPr>
        <a:lstStyle/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</a:p>
        <a:p>
          <a:pPr algn="ctr"/>
          <a:r>
            <a:rPr lang="de-DE" sz="900" b="0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 Seite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6" sqref="A16"/>
    </sheetView>
  </sheetViews>
  <sheetFormatPr baseColWidth="10" defaultColWidth="11.42578125" defaultRowHeight="12" x14ac:dyDescent="0.2"/>
  <cols>
    <col min="1" max="1" width="10.7109375" style="49" customWidth="1"/>
    <col min="2" max="2" width="15.7109375" style="50" customWidth="1"/>
    <col min="3" max="3" width="78.7109375" style="49" customWidth="1"/>
    <col min="4" max="16384" width="11.42578125" style="49"/>
  </cols>
  <sheetData>
    <row r="1" spans="1:7" s="288" customFormat="1" ht="30" customHeight="1" thickBot="1" x14ac:dyDescent="0.25">
      <c r="A1" s="286" t="s">
        <v>32</v>
      </c>
      <c r="B1" s="287"/>
      <c r="C1" s="287"/>
    </row>
    <row r="2" spans="1:7" s="288" customFormat="1" ht="30" customHeight="1" thickTop="1" x14ac:dyDescent="0.25">
      <c r="A2" s="289" t="s">
        <v>139</v>
      </c>
      <c r="B2" s="290"/>
      <c r="C2" s="291"/>
    </row>
    <row r="3" spans="1:7" s="288" customFormat="1" ht="30" customHeight="1" thickBot="1" x14ac:dyDescent="0.25">
      <c r="A3" s="292" t="s">
        <v>140</v>
      </c>
      <c r="B3" s="293"/>
      <c r="C3" s="294"/>
    </row>
    <row r="4" spans="1:7" s="288" customFormat="1" ht="15" customHeight="1" thickTop="1" x14ac:dyDescent="0.2">
      <c r="A4" s="295" t="str">
        <f>IF(AND('Seite 3'!I30=0,'Seite 3'!I50=0)," - öffentlich -"," - vertraulich -")</f>
        <v xml:space="preserve"> - öffentlich -</v>
      </c>
      <c r="B4" s="296"/>
    </row>
    <row r="5" spans="1:7" s="288" customFormat="1" ht="15" customHeight="1" x14ac:dyDescent="0.2">
      <c r="A5" s="297"/>
      <c r="B5" s="297"/>
    </row>
    <row r="6" spans="1:7" s="288" customFormat="1" ht="18" customHeight="1" x14ac:dyDescent="0.2">
      <c r="A6" s="298" t="s">
        <v>141</v>
      </c>
      <c r="B6" s="299"/>
      <c r="C6" s="300"/>
    </row>
    <row r="7" spans="1:7" s="303" customFormat="1" ht="18" customHeight="1" x14ac:dyDescent="0.2">
      <c r="A7" s="301" t="s">
        <v>33</v>
      </c>
      <c r="B7" s="302" t="s">
        <v>31</v>
      </c>
      <c r="C7" s="301" t="s">
        <v>34</v>
      </c>
      <c r="F7" s="288"/>
    </row>
    <row r="8" spans="1:7" s="51" customFormat="1" ht="24" customHeight="1" x14ac:dyDescent="0.2">
      <c r="A8" s="304" t="s">
        <v>35</v>
      </c>
      <c r="B8" s="305">
        <v>44551</v>
      </c>
      <c r="C8" s="306" t="s">
        <v>36</v>
      </c>
      <c r="D8" s="49"/>
      <c r="E8" s="49"/>
      <c r="F8" s="49"/>
    </row>
    <row r="9" spans="1:7" ht="24" customHeight="1" x14ac:dyDescent="0.2">
      <c r="A9" s="304" t="s">
        <v>127</v>
      </c>
      <c r="B9" s="305">
        <v>44617</v>
      </c>
      <c r="C9" s="307" t="s">
        <v>128</v>
      </c>
      <c r="G9" s="51"/>
    </row>
    <row r="10" spans="1:7" ht="24" customHeight="1" x14ac:dyDescent="0.2">
      <c r="A10" s="304" t="s">
        <v>137</v>
      </c>
      <c r="B10" s="305">
        <v>44838</v>
      </c>
      <c r="C10" s="307" t="s">
        <v>138</v>
      </c>
    </row>
    <row r="11" spans="1:7" s="288" customFormat="1" ht="15" customHeight="1" x14ac:dyDescent="0.2">
      <c r="A11" s="308"/>
    </row>
    <row r="12" spans="1:7" s="288" customFormat="1" ht="18" customHeight="1" x14ac:dyDescent="0.2">
      <c r="A12" s="298" t="s">
        <v>142</v>
      </c>
      <c r="B12" s="299"/>
      <c r="C12" s="300"/>
    </row>
    <row r="13" spans="1:7" s="303" customFormat="1" ht="18" customHeight="1" x14ac:dyDescent="0.2">
      <c r="A13" s="301" t="s">
        <v>33</v>
      </c>
      <c r="B13" s="302" t="s">
        <v>31</v>
      </c>
      <c r="C13" s="301" t="s">
        <v>34</v>
      </c>
      <c r="F13" s="288"/>
    </row>
    <row r="14" spans="1:7" s="303" customFormat="1" ht="24" customHeight="1" x14ac:dyDescent="0.2">
      <c r="A14" s="309" t="s">
        <v>143</v>
      </c>
      <c r="B14" s="310">
        <v>44928</v>
      </c>
      <c r="C14" s="311" t="s">
        <v>144</v>
      </c>
      <c r="F14" s="288"/>
    </row>
    <row r="15" spans="1:7" s="288" customFormat="1" ht="24" customHeight="1" x14ac:dyDescent="0.2">
      <c r="A15" s="309" t="s">
        <v>149</v>
      </c>
      <c r="B15" s="312">
        <v>45331</v>
      </c>
      <c r="C15" s="311" t="s">
        <v>150</v>
      </c>
    </row>
    <row r="16" spans="1:7" s="288" customFormat="1" ht="24" customHeight="1" x14ac:dyDescent="0.2">
      <c r="A16" s="309"/>
      <c r="B16" s="312"/>
      <c r="C16" s="311"/>
    </row>
    <row r="17" spans="1:3" s="288" customFormat="1" ht="24" customHeight="1" x14ac:dyDescent="0.2">
      <c r="A17" s="309"/>
      <c r="B17" s="312"/>
      <c r="C17" s="311"/>
    </row>
    <row r="18" spans="1:3" s="288" customFormat="1" ht="24" customHeight="1" x14ac:dyDescent="0.2">
      <c r="A18" s="309"/>
      <c r="B18" s="312"/>
      <c r="C18" s="311"/>
    </row>
    <row r="19" spans="1:3" s="288" customFormat="1" ht="24" customHeight="1" x14ac:dyDescent="0.2">
      <c r="A19" s="309"/>
      <c r="B19" s="310"/>
      <c r="C19" s="311"/>
    </row>
    <row r="20" spans="1:3" s="288" customFormat="1" ht="24" customHeight="1" x14ac:dyDescent="0.2">
      <c r="A20" s="309"/>
      <c r="B20" s="310"/>
      <c r="C20" s="311"/>
    </row>
    <row r="21" spans="1:3" s="288" customFormat="1" ht="24" customHeight="1" x14ac:dyDescent="0.2">
      <c r="A21" s="309"/>
      <c r="B21" s="312"/>
      <c r="C21" s="311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G68"/>
  <sheetViews>
    <sheetView showGridLines="0" tabSelected="1" zoomScaleNormal="100" workbookViewId="0">
      <selection activeCell="A5" sqref="A5:J5"/>
    </sheetView>
  </sheetViews>
  <sheetFormatPr baseColWidth="10" defaultColWidth="11.42578125" defaultRowHeight="12.75" customHeight="1" x14ac:dyDescent="0.2"/>
  <cols>
    <col min="1" max="1" width="1.7109375" style="2" customWidth="1"/>
    <col min="2" max="2" width="5.140625" style="2" customWidth="1"/>
    <col min="3" max="7" width="5.140625" style="93" customWidth="1"/>
    <col min="8" max="12" width="5.140625" style="2" customWidth="1"/>
    <col min="13" max="15" width="5.140625" style="93" customWidth="1"/>
    <col min="16" max="16" width="5.140625" style="2" customWidth="1"/>
    <col min="17" max="19" width="5.140625" style="93" customWidth="1"/>
    <col min="20" max="20" width="0.85546875" style="2" customWidth="1"/>
    <col min="21" max="26" width="11.42578125" style="2"/>
    <col min="27" max="29" width="11.42578125" style="93"/>
    <col min="30" max="30" width="11.42578125" style="2"/>
    <col min="31" max="33" width="11.42578125" style="93"/>
    <col min="34" max="16384" width="11.42578125" style="2"/>
  </cols>
  <sheetData>
    <row r="1" spans="1:20" s="48" customFormat="1" ht="15" customHeight="1" x14ac:dyDescent="0.2"/>
    <row r="2" spans="1:20" s="48" customFormat="1" ht="15" customHeight="1" x14ac:dyDescent="0.2"/>
    <row r="3" spans="1:20" s="48" customFormat="1" ht="15" customHeight="1" x14ac:dyDescent="0.2"/>
    <row r="4" spans="1:20" s="48" customFormat="1" ht="15" customHeight="1" x14ac:dyDescent="0.2"/>
    <row r="5" spans="1:20" ht="15" customHeight="1" x14ac:dyDescent="0.2">
      <c r="A5" s="314"/>
      <c r="B5" s="315"/>
      <c r="C5" s="315"/>
      <c r="D5" s="315"/>
      <c r="E5" s="315"/>
      <c r="F5" s="315"/>
      <c r="G5" s="315"/>
      <c r="H5" s="315"/>
      <c r="I5" s="315"/>
      <c r="J5" s="316"/>
      <c r="K5" s="3"/>
    </row>
    <row r="6" spans="1:20" ht="15" customHeight="1" x14ac:dyDescent="0.2">
      <c r="A6" s="317"/>
      <c r="B6" s="318"/>
      <c r="C6" s="318"/>
      <c r="D6" s="318"/>
      <c r="E6" s="318"/>
      <c r="F6" s="318"/>
      <c r="G6" s="318"/>
      <c r="H6" s="318"/>
      <c r="I6" s="318"/>
      <c r="J6" s="319"/>
      <c r="K6" s="4"/>
    </row>
    <row r="7" spans="1:20" ht="15" customHeight="1" x14ac:dyDescent="0.2">
      <c r="A7" s="317"/>
      <c r="B7" s="318"/>
      <c r="C7" s="318"/>
      <c r="D7" s="318"/>
      <c r="E7" s="318"/>
      <c r="F7" s="318"/>
      <c r="G7" s="318"/>
      <c r="H7" s="318"/>
      <c r="I7" s="318"/>
      <c r="J7" s="319"/>
      <c r="K7" s="4"/>
    </row>
    <row r="8" spans="1:20" ht="15" customHeight="1" x14ac:dyDescent="0.2">
      <c r="A8" s="317"/>
      <c r="B8" s="318"/>
      <c r="C8" s="318"/>
      <c r="D8" s="318"/>
      <c r="E8" s="318"/>
      <c r="F8" s="318"/>
      <c r="G8" s="318"/>
      <c r="H8" s="318"/>
      <c r="I8" s="318"/>
      <c r="J8" s="319"/>
      <c r="K8" s="4"/>
    </row>
    <row r="9" spans="1:20" ht="15" customHeight="1" x14ac:dyDescent="0.2">
      <c r="A9" s="320"/>
      <c r="B9" s="321"/>
      <c r="C9" s="321"/>
      <c r="D9" s="322"/>
      <c r="E9" s="322"/>
      <c r="F9" s="322"/>
      <c r="G9" s="322"/>
      <c r="H9" s="322"/>
      <c r="I9" s="322"/>
      <c r="J9" s="323"/>
      <c r="K9" s="4"/>
    </row>
    <row r="10" spans="1:20" ht="15" customHeight="1" x14ac:dyDescent="0.2">
      <c r="A10" s="5" t="s">
        <v>10</v>
      </c>
      <c r="B10" s="5"/>
      <c r="C10" s="5"/>
      <c r="D10" s="5"/>
      <c r="E10" s="5"/>
      <c r="F10" s="5"/>
      <c r="G10" s="5"/>
      <c r="K10" s="6"/>
    </row>
    <row r="11" spans="1:20" ht="15" customHeight="1" x14ac:dyDescent="0.2">
      <c r="A11" s="5"/>
      <c r="B11" s="5"/>
      <c r="C11" s="5"/>
      <c r="D11" s="5"/>
      <c r="E11" s="5"/>
      <c r="F11" s="5"/>
      <c r="G11" s="5"/>
      <c r="K11" s="6"/>
    </row>
    <row r="12" spans="1:20" ht="15" customHeight="1" x14ac:dyDescent="0.2">
      <c r="A12" s="7" t="s">
        <v>145</v>
      </c>
      <c r="B12" s="7"/>
      <c r="C12" s="7"/>
      <c r="D12" s="7"/>
      <c r="E12" s="7"/>
      <c r="F12" s="7"/>
      <c r="G12" s="7"/>
      <c r="L12" s="345" t="s">
        <v>4</v>
      </c>
      <c r="M12" s="346"/>
      <c r="N12" s="346"/>
      <c r="O12" s="346"/>
      <c r="P12" s="346"/>
      <c r="Q12" s="346"/>
      <c r="R12" s="346"/>
      <c r="S12" s="346"/>
      <c r="T12" s="347"/>
    </row>
    <row r="13" spans="1:20" ht="15" customHeight="1" x14ac:dyDescent="0.2">
      <c r="A13" s="7" t="s">
        <v>146</v>
      </c>
      <c r="B13" s="7"/>
      <c r="C13" s="7"/>
      <c r="D13" s="7"/>
      <c r="E13" s="7"/>
      <c r="F13" s="7"/>
      <c r="G13" s="7"/>
      <c r="L13" s="348"/>
      <c r="M13" s="349"/>
      <c r="N13" s="349"/>
      <c r="O13" s="349"/>
      <c r="P13" s="349"/>
      <c r="Q13" s="349"/>
      <c r="R13" s="349"/>
      <c r="S13" s="349"/>
      <c r="T13" s="350"/>
    </row>
    <row r="14" spans="1:20" ht="15" customHeight="1" x14ac:dyDescent="0.2">
      <c r="A14" s="7" t="s">
        <v>133</v>
      </c>
      <c r="B14" s="7"/>
      <c r="C14" s="7"/>
      <c r="D14" s="7"/>
      <c r="E14" s="7"/>
      <c r="F14" s="7"/>
      <c r="G14" s="7"/>
      <c r="H14" s="7"/>
      <c r="L14" s="348"/>
      <c r="M14" s="349"/>
      <c r="N14" s="349"/>
      <c r="O14" s="349"/>
      <c r="P14" s="349"/>
      <c r="Q14" s="349"/>
      <c r="R14" s="349"/>
      <c r="S14" s="349"/>
      <c r="T14" s="350"/>
    </row>
    <row r="15" spans="1:20" ht="15" customHeight="1" x14ac:dyDescent="0.2">
      <c r="A15" s="7" t="s">
        <v>134</v>
      </c>
      <c r="B15" s="7"/>
      <c r="C15" s="7"/>
      <c r="D15" s="7"/>
      <c r="E15" s="7"/>
      <c r="F15" s="7"/>
      <c r="G15" s="7"/>
      <c r="H15" s="7"/>
      <c r="L15" s="348"/>
      <c r="M15" s="349"/>
      <c r="N15" s="349"/>
      <c r="O15" s="349"/>
      <c r="P15" s="349"/>
      <c r="Q15" s="349"/>
      <c r="R15" s="349"/>
      <c r="S15" s="349"/>
      <c r="T15" s="350"/>
    </row>
    <row r="16" spans="1:20" ht="15" customHeight="1" x14ac:dyDescent="0.2">
      <c r="B16" s="7"/>
      <c r="C16" s="7"/>
      <c r="D16" s="7"/>
      <c r="E16" s="7"/>
      <c r="F16" s="7"/>
      <c r="G16" s="7"/>
      <c r="H16" s="7"/>
      <c r="L16" s="348"/>
      <c r="M16" s="349"/>
      <c r="N16" s="349"/>
      <c r="O16" s="349"/>
      <c r="P16" s="349"/>
      <c r="Q16" s="349"/>
      <c r="R16" s="349"/>
      <c r="S16" s="349"/>
      <c r="T16" s="350"/>
    </row>
    <row r="17" spans="1:20" ht="20.100000000000001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8"/>
      <c r="L17" s="98" t="s">
        <v>50</v>
      </c>
      <c r="M17" s="99"/>
      <c r="N17" s="99"/>
      <c r="O17" s="100"/>
      <c r="P17" s="351">
        <f ca="1">TODAY()</f>
        <v>45331</v>
      </c>
      <c r="Q17" s="351"/>
      <c r="R17" s="351"/>
      <c r="S17" s="351"/>
      <c r="T17" s="351"/>
    </row>
    <row r="18" spans="1:20" s="93" customFormat="1" ht="20.100000000000001" customHeight="1" x14ac:dyDescent="0.2">
      <c r="L18" s="101" t="s">
        <v>28</v>
      </c>
      <c r="M18" s="102"/>
      <c r="N18" s="102"/>
      <c r="O18" s="103"/>
      <c r="P18" s="324" t="s">
        <v>75</v>
      </c>
      <c r="Q18" s="325"/>
      <c r="R18" s="325"/>
      <c r="S18" s="325"/>
      <c r="T18" s="326"/>
    </row>
    <row r="19" spans="1:20" ht="12" customHeight="1" x14ac:dyDescent="0.2"/>
    <row r="20" spans="1:20" ht="20.100000000000001" customHeight="1" x14ac:dyDescent="0.2">
      <c r="A20" s="352" t="s">
        <v>12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4"/>
    </row>
    <row r="21" spans="1:20" ht="12" customHeight="1" x14ac:dyDescent="0.2">
      <c r="A21" s="327" t="s">
        <v>74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9"/>
    </row>
    <row r="22" spans="1:20" s="93" customFormat="1" ht="12" customHeight="1" x14ac:dyDescent="0.2">
      <c r="A22" s="330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2"/>
    </row>
    <row r="23" spans="1:20" s="93" customFormat="1" ht="12" customHeight="1" x14ac:dyDescent="0.2">
      <c r="A23" s="333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5"/>
    </row>
    <row r="24" spans="1:20" s="93" customFormat="1" ht="12" customHeight="1" x14ac:dyDescent="0.2">
      <c r="C24" s="6"/>
      <c r="D24" s="6"/>
      <c r="E24" s="6"/>
      <c r="F24" s="6"/>
      <c r="G24" s="6"/>
      <c r="H24" s="6"/>
      <c r="I24" s="6"/>
      <c r="J24" s="6"/>
      <c r="K24" s="6"/>
      <c r="T24" s="10"/>
    </row>
    <row r="25" spans="1:20" s="107" customFormat="1" ht="15" customHeight="1" x14ac:dyDescent="0.2">
      <c r="A25" s="104" t="s">
        <v>135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</row>
    <row r="26" spans="1:20" s="112" customFormat="1" ht="5.0999999999999996" customHeight="1" x14ac:dyDescent="0.2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11"/>
    </row>
    <row r="27" spans="1:20" s="107" customFormat="1" ht="15" customHeight="1" x14ac:dyDescent="0.2">
      <c r="A27" s="336" t="s">
        <v>51</v>
      </c>
      <c r="B27" s="337"/>
      <c r="C27" s="337"/>
      <c r="D27" s="337"/>
      <c r="E27" s="338"/>
      <c r="F27" s="339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1"/>
      <c r="T27" s="113"/>
    </row>
    <row r="28" spans="1:20" s="107" customFormat="1" ht="15" customHeight="1" x14ac:dyDescent="0.2">
      <c r="A28" s="336"/>
      <c r="B28" s="337"/>
      <c r="C28" s="337"/>
      <c r="D28" s="337"/>
      <c r="E28" s="338"/>
      <c r="F28" s="342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4"/>
      <c r="T28" s="113"/>
    </row>
    <row r="29" spans="1:20" s="107" customFormat="1" ht="5.0999999999999996" customHeight="1" x14ac:dyDescent="0.2">
      <c r="A29" s="114"/>
      <c r="B29" s="115"/>
      <c r="C29" s="115"/>
      <c r="D29" s="115"/>
      <c r="E29" s="115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3"/>
    </row>
    <row r="30" spans="1:20" s="123" customFormat="1" ht="18" customHeight="1" x14ac:dyDescent="0.2">
      <c r="A30" s="118" t="s">
        <v>16</v>
      </c>
      <c r="B30" s="119"/>
      <c r="C30" s="119"/>
      <c r="D30" s="119"/>
      <c r="E30" s="120"/>
      <c r="F30" s="355"/>
      <c r="G30" s="356"/>
      <c r="H30" s="356"/>
      <c r="I30" s="356"/>
      <c r="J30" s="356"/>
      <c r="K30" s="356"/>
      <c r="L30" s="356"/>
      <c r="M30" s="357"/>
      <c r="O30" s="121" t="s">
        <v>52</v>
      </c>
      <c r="P30" s="355"/>
      <c r="Q30" s="356"/>
      <c r="R30" s="356"/>
      <c r="S30" s="357"/>
      <c r="T30" s="122"/>
    </row>
    <row r="31" spans="1:20" s="112" customFormat="1" ht="5.0999999999999996" customHeight="1" x14ac:dyDescent="0.2">
      <c r="A31" s="124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25"/>
    </row>
    <row r="32" spans="1:20" s="112" customFormat="1" ht="18" customHeight="1" x14ac:dyDescent="0.2">
      <c r="A32" s="192" t="s">
        <v>70</v>
      </c>
      <c r="B32" s="94"/>
      <c r="C32" s="94"/>
      <c r="F32" s="364"/>
      <c r="G32" s="365"/>
      <c r="H32" s="365"/>
      <c r="I32" s="365"/>
      <c r="J32" s="365"/>
      <c r="K32" s="365"/>
      <c r="L32" s="365"/>
      <c r="M32" s="366"/>
      <c r="N32" s="119"/>
      <c r="O32" s="121" t="s">
        <v>69</v>
      </c>
      <c r="P32" s="355"/>
      <c r="Q32" s="356"/>
      <c r="R32" s="356"/>
      <c r="S32" s="357"/>
      <c r="T32" s="125"/>
    </row>
    <row r="33" spans="1:20" s="112" customFormat="1" ht="5.0999999999999996" customHeight="1" x14ac:dyDescent="0.2">
      <c r="A33" s="124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5"/>
    </row>
    <row r="34" spans="1:20" s="123" customFormat="1" ht="18" customHeight="1" x14ac:dyDescent="0.2">
      <c r="A34" s="118" t="s">
        <v>53</v>
      </c>
      <c r="B34" s="126"/>
      <c r="C34" s="126"/>
      <c r="D34" s="126"/>
      <c r="E34" s="120"/>
      <c r="F34" s="358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60"/>
      <c r="T34" s="122"/>
    </row>
    <row r="35" spans="1:20" s="112" customFormat="1" ht="5.0999999999999996" customHeight="1" x14ac:dyDescent="0.2">
      <c r="A35" s="124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5"/>
    </row>
    <row r="36" spans="1:20" s="112" customFormat="1" ht="18" customHeight="1" x14ac:dyDescent="0.2">
      <c r="A36" s="127" t="s">
        <v>54</v>
      </c>
      <c r="B36" s="119"/>
      <c r="C36" s="119"/>
      <c r="D36" s="119"/>
      <c r="E36" s="119"/>
      <c r="F36" s="119"/>
      <c r="G36" s="119"/>
      <c r="H36" s="361"/>
      <c r="I36" s="362"/>
      <c r="J36" s="363"/>
      <c r="K36" s="119"/>
      <c r="L36" s="119"/>
      <c r="M36" s="119"/>
      <c r="N36" s="119"/>
      <c r="O36" s="119"/>
      <c r="P36" s="128" t="s">
        <v>55</v>
      </c>
      <c r="Q36" s="361"/>
      <c r="R36" s="362"/>
      <c r="S36" s="363"/>
      <c r="T36" s="125"/>
    </row>
    <row r="37" spans="1:20" s="112" customFormat="1" ht="5.0999999999999996" customHeight="1" x14ac:dyDescent="0.2">
      <c r="A37" s="124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25"/>
    </row>
    <row r="38" spans="1:20" s="112" customFormat="1" ht="18" customHeight="1" x14ac:dyDescent="0.2">
      <c r="A38" s="127" t="s">
        <v>56</v>
      </c>
      <c r="B38" s="119"/>
      <c r="C38" s="119"/>
      <c r="D38" s="119"/>
      <c r="E38" s="119"/>
      <c r="F38" s="119"/>
      <c r="G38" s="119"/>
      <c r="H38" s="361"/>
      <c r="I38" s="362"/>
      <c r="J38" s="363"/>
      <c r="K38" s="129"/>
      <c r="L38" s="129"/>
      <c r="M38" s="129"/>
      <c r="N38" s="129"/>
      <c r="O38" s="129"/>
      <c r="P38" s="128" t="s">
        <v>5</v>
      </c>
      <c r="Q38" s="361"/>
      <c r="R38" s="362"/>
      <c r="S38" s="363"/>
      <c r="T38" s="125"/>
    </row>
    <row r="39" spans="1:20" s="112" customFormat="1" ht="5.0999999999999996" customHeight="1" x14ac:dyDescent="0.2">
      <c r="A39" s="127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5"/>
    </row>
    <row r="40" spans="1:20" s="112" customFormat="1" ht="18" customHeight="1" x14ac:dyDescent="0.2">
      <c r="A40" s="127"/>
      <c r="B40" s="119" t="s">
        <v>57</v>
      </c>
      <c r="C40" s="119"/>
      <c r="D40" s="119"/>
      <c r="E40" s="119"/>
      <c r="F40" s="119"/>
      <c r="G40" s="128"/>
      <c r="H40" s="367">
        <f>H38</f>
        <v>0</v>
      </c>
      <c r="I40" s="368"/>
      <c r="J40" s="369"/>
      <c r="K40" s="119"/>
      <c r="L40" s="119"/>
      <c r="M40" s="119"/>
      <c r="N40" s="119"/>
      <c r="O40" s="119"/>
      <c r="P40" s="128" t="s">
        <v>5</v>
      </c>
      <c r="Q40" s="367">
        <f>Q38</f>
        <v>0</v>
      </c>
      <c r="R40" s="368"/>
      <c r="S40" s="369"/>
      <c r="T40" s="125"/>
    </row>
    <row r="41" spans="1:20" s="112" customFormat="1" ht="5.0999999999999996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2"/>
      <c r="L41" s="131"/>
      <c r="M41" s="131"/>
      <c r="N41" s="131"/>
      <c r="O41" s="131"/>
      <c r="P41" s="131"/>
      <c r="Q41" s="131"/>
      <c r="R41" s="131"/>
      <c r="S41" s="131"/>
      <c r="T41" s="133"/>
    </row>
    <row r="42" spans="1:20" s="112" customFormat="1" ht="12" customHeight="1" x14ac:dyDescent="0.2">
      <c r="K42" s="134"/>
    </row>
    <row r="43" spans="1:20" s="112" customFormat="1" ht="5.0999999999999996" customHeight="1" x14ac:dyDescent="0.2">
      <c r="A43" s="108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6"/>
    </row>
    <row r="44" spans="1:20" s="112" customFormat="1" ht="12" customHeight="1" x14ac:dyDescent="0.2">
      <c r="A44" s="137"/>
      <c r="B44" s="370" t="s">
        <v>147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119"/>
      <c r="P44" s="138"/>
      <c r="Q44" s="138"/>
      <c r="R44" s="138"/>
      <c r="S44" s="138"/>
      <c r="T44" s="139"/>
    </row>
    <row r="45" spans="1:20" s="112" customFormat="1" ht="18" customHeight="1" x14ac:dyDescent="0.2">
      <c r="A45" s="124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193" t="s">
        <v>58</v>
      </c>
      <c r="P45" s="371"/>
      <c r="Q45" s="372"/>
      <c r="R45" s="372"/>
      <c r="S45" s="373"/>
      <c r="T45" s="140"/>
    </row>
    <row r="46" spans="1:20" s="112" customFormat="1" ht="5.0999999999999996" customHeight="1" x14ac:dyDescent="0.2">
      <c r="A46" s="130"/>
      <c r="B46" s="131"/>
      <c r="C46" s="131"/>
      <c r="D46" s="131"/>
      <c r="E46" s="131"/>
      <c r="F46" s="131"/>
      <c r="G46" s="131"/>
      <c r="H46" s="131"/>
      <c r="I46" s="141"/>
      <c r="J46" s="142"/>
      <c r="K46" s="142"/>
      <c r="L46" s="143"/>
      <c r="M46" s="143"/>
      <c r="N46" s="143"/>
      <c r="O46" s="143"/>
      <c r="P46" s="142"/>
      <c r="Q46" s="142"/>
      <c r="R46" s="142"/>
      <c r="S46" s="142"/>
      <c r="T46" s="144"/>
    </row>
    <row r="47" spans="1:20" s="112" customFormat="1" ht="5.0999999999999996" customHeight="1" x14ac:dyDescent="0.2">
      <c r="A47" s="108"/>
      <c r="B47" s="109"/>
      <c r="C47" s="109"/>
      <c r="D47" s="109"/>
      <c r="E47" s="109"/>
      <c r="F47" s="109"/>
      <c r="G47" s="109"/>
      <c r="H47" s="109"/>
      <c r="I47" s="145"/>
      <c r="J47" s="146"/>
      <c r="K47" s="146"/>
      <c r="L47" s="147"/>
      <c r="M47" s="147"/>
      <c r="N47" s="147"/>
      <c r="O47" s="147"/>
      <c r="P47" s="146"/>
      <c r="Q47" s="146"/>
      <c r="R47" s="146"/>
      <c r="S47" s="146"/>
      <c r="T47" s="148"/>
    </row>
    <row r="48" spans="1:20" s="112" customFormat="1" ht="12" customHeight="1" x14ac:dyDescent="0.2">
      <c r="A48" s="124"/>
      <c r="B48" s="370" t="s">
        <v>59</v>
      </c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149"/>
      <c r="P48" s="150"/>
      <c r="Q48" s="150"/>
      <c r="R48" s="150"/>
      <c r="S48" s="150"/>
      <c r="T48" s="140"/>
    </row>
    <row r="49" spans="1:20" s="112" customFormat="1" ht="18" customHeight="1" x14ac:dyDescent="0.2">
      <c r="A49" s="124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193" t="s">
        <v>58</v>
      </c>
      <c r="P49" s="371"/>
      <c r="Q49" s="372"/>
      <c r="R49" s="372"/>
      <c r="S49" s="373"/>
      <c r="T49" s="140"/>
    </row>
    <row r="50" spans="1:20" s="112" customFormat="1" ht="5.0999999999999996" customHeight="1" x14ac:dyDescent="0.2">
      <c r="A50" s="130"/>
      <c r="B50" s="131"/>
      <c r="C50" s="131"/>
      <c r="D50" s="131"/>
      <c r="E50" s="131"/>
      <c r="F50" s="131"/>
      <c r="G50" s="131"/>
      <c r="H50" s="131"/>
      <c r="I50" s="141"/>
      <c r="J50" s="142"/>
      <c r="K50" s="142"/>
      <c r="L50" s="143"/>
      <c r="M50" s="143"/>
      <c r="N50" s="143"/>
      <c r="O50" s="143"/>
      <c r="P50" s="143"/>
      <c r="Q50" s="143"/>
      <c r="R50" s="143"/>
      <c r="S50" s="143"/>
      <c r="T50" s="144"/>
    </row>
    <row r="51" spans="1:20" s="112" customFormat="1" ht="5.0999999999999996" customHeight="1" x14ac:dyDescent="0.2">
      <c r="A51" s="108"/>
      <c r="B51" s="109"/>
      <c r="C51" s="109"/>
      <c r="D51" s="109"/>
      <c r="E51" s="109"/>
      <c r="F51" s="109"/>
      <c r="G51" s="109"/>
      <c r="H51" s="109"/>
      <c r="I51" s="145"/>
      <c r="J51" s="146"/>
      <c r="K51" s="146"/>
      <c r="L51" s="147"/>
      <c r="M51" s="147"/>
      <c r="N51" s="147"/>
      <c r="O51" s="147"/>
      <c r="P51" s="147"/>
      <c r="Q51" s="147"/>
      <c r="R51" s="147"/>
      <c r="S51" s="147"/>
      <c r="T51" s="148"/>
    </row>
    <row r="52" spans="1:20" s="112" customFormat="1" ht="12" customHeight="1" x14ac:dyDescent="0.2">
      <c r="A52" s="124"/>
      <c r="B52" s="370" t="s">
        <v>76</v>
      </c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149"/>
      <c r="P52" s="149"/>
      <c r="Q52" s="149"/>
      <c r="R52" s="149"/>
      <c r="S52" s="149"/>
      <c r="T52" s="140"/>
    </row>
    <row r="53" spans="1:20" s="112" customFormat="1" ht="18" customHeight="1" x14ac:dyDescent="0.2">
      <c r="A53" s="124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193" t="s">
        <v>58</v>
      </c>
      <c r="P53" s="371"/>
      <c r="Q53" s="372"/>
      <c r="R53" s="372"/>
      <c r="S53" s="373"/>
      <c r="T53" s="140"/>
    </row>
    <row r="54" spans="1:20" s="112" customFormat="1" ht="5.0999999999999996" customHeight="1" x14ac:dyDescent="0.2">
      <c r="A54" s="130"/>
      <c r="B54" s="131"/>
      <c r="C54" s="131"/>
      <c r="D54" s="131"/>
      <c r="E54" s="131"/>
      <c r="F54" s="131"/>
      <c r="G54" s="131"/>
      <c r="H54" s="131"/>
      <c r="I54" s="141"/>
      <c r="J54" s="142"/>
      <c r="K54" s="142"/>
      <c r="L54" s="143"/>
      <c r="M54" s="143"/>
      <c r="N54" s="143"/>
      <c r="O54" s="143"/>
      <c r="P54" s="143"/>
      <c r="Q54" s="143"/>
      <c r="R54" s="143"/>
      <c r="S54" s="143"/>
      <c r="T54" s="144"/>
    </row>
    <row r="55" spans="1:20" s="112" customFormat="1" ht="5.0999999999999996" customHeight="1" x14ac:dyDescent="0.2">
      <c r="A55" s="124"/>
      <c r="B55" s="119"/>
      <c r="C55" s="119"/>
      <c r="D55" s="119"/>
      <c r="E55" s="119"/>
      <c r="F55" s="119"/>
      <c r="G55" s="119"/>
      <c r="H55" s="119"/>
      <c r="I55" s="151"/>
      <c r="J55" s="150"/>
      <c r="K55" s="150"/>
      <c r="L55" s="149"/>
      <c r="M55" s="149"/>
      <c r="N55" s="149"/>
      <c r="O55" s="149"/>
      <c r="P55" s="149"/>
      <c r="Q55" s="149"/>
      <c r="R55" s="149"/>
      <c r="S55" s="149"/>
      <c r="T55" s="140"/>
    </row>
    <row r="56" spans="1:20" s="112" customFormat="1" ht="12" customHeight="1" x14ac:dyDescent="0.2">
      <c r="A56" s="124"/>
      <c r="B56" s="370" t="s">
        <v>60</v>
      </c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149"/>
      <c r="P56" s="150"/>
      <c r="Q56" s="150"/>
      <c r="R56" s="150"/>
      <c r="S56" s="150"/>
      <c r="T56" s="140"/>
    </row>
    <row r="57" spans="1:20" s="112" customFormat="1" ht="18" customHeight="1" x14ac:dyDescent="0.2">
      <c r="A57" s="124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193" t="s">
        <v>58</v>
      </c>
      <c r="P57" s="374">
        <f>ROUND(P49,2)-ROUND(P53,2)</f>
        <v>0</v>
      </c>
      <c r="Q57" s="375"/>
      <c r="R57" s="375"/>
      <c r="S57" s="376"/>
      <c r="T57" s="152"/>
    </row>
    <row r="58" spans="1:20" s="112" customFormat="1" ht="5.0999999999999996" customHeight="1" x14ac:dyDescent="0.2">
      <c r="A58" s="130"/>
      <c r="B58" s="131"/>
      <c r="C58" s="131"/>
      <c r="D58" s="131"/>
      <c r="E58" s="131"/>
      <c r="F58" s="131"/>
      <c r="G58" s="131"/>
      <c r="H58" s="131"/>
      <c r="I58" s="131"/>
      <c r="J58" s="131"/>
      <c r="K58" s="153"/>
      <c r="L58" s="153"/>
      <c r="M58" s="153"/>
      <c r="N58" s="153"/>
      <c r="O58" s="153"/>
      <c r="P58" s="153"/>
      <c r="Q58" s="154"/>
      <c r="R58" s="154"/>
      <c r="S58" s="154"/>
      <c r="T58" s="155"/>
    </row>
    <row r="59" spans="1:20" ht="12" customHeight="1" x14ac:dyDescent="0.2">
      <c r="F59" s="17"/>
      <c r="G59" s="17"/>
      <c r="H59" s="17"/>
      <c r="I59" s="6"/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6"/>
    </row>
    <row r="60" spans="1:20" s="93" customFormat="1" ht="12" customHeight="1" x14ac:dyDescent="0.2">
      <c r="F60" s="6"/>
      <c r="G60" s="6"/>
      <c r="H60" s="6"/>
      <c r="I60" s="6"/>
      <c r="J60" s="14"/>
      <c r="K60" s="15"/>
      <c r="L60" s="15"/>
      <c r="M60" s="15"/>
      <c r="N60" s="15"/>
      <c r="O60" s="15"/>
      <c r="P60" s="15"/>
      <c r="Q60" s="15"/>
      <c r="R60" s="15"/>
      <c r="S60" s="15"/>
      <c r="T60" s="16"/>
    </row>
    <row r="61" spans="1:20" s="93" customFormat="1" ht="12" customHeight="1" x14ac:dyDescent="0.2">
      <c r="F61" s="6"/>
      <c r="G61" s="6"/>
      <c r="H61" s="6"/>
      <c r="I61" s="6"/>
      <c r="J61" s="14"/>
      <c r="K61" s="15"/>
      <c r="L61" s="15"/>
      <c r="M61" s="15"/>
      <c r="N61" s="15"/>
      <c r="O61" s="15"/>
      <c r="P61" s="15"/>
      <c r="Q61" s="15"/>
      <c r="R61" s="15"/>
      <c r="S61" s="15"/>
      <c r="T61" s="16"/>
    </row>
    <row r="62" spans="1:20" s="93" customFormat="1" ht="12" customHeight="1" x14ac:dyDescent="0.2">
      <c r="F62" s="6"/>
      <c r="G62" s="6"/>
      <c r="H62" s="6"/>
      <c r="I62" s="6"/>
      <c r="J62" s="14"/>
      <c r="K62" s="15"/>
      <c r="L62" s="15"/>
      <c r="M62" s="15"/>
      <c r="N62" s="15"/>
      <c r="O62" s="15"/>
      <c r="P62" s="15"/>
      <c r="Q62" s="15"/>
      <c r="R62" s="15"/>
      <c r="S62" s="15"/>
      <c r="T62" s="16"/>
    </row>
    <row r="63" spans="1:20" s="93" customFormat="1" ht="12" customHeight="1" x14ac:dyDescent="0.2">
      <c r="F63" s="6"/>
      <c r="G63" s="6"/>
      <c r="H63" s="6"/>
      <c r="I63" s="6"/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6"/>
    </row>
    <row r="64" spans="1:20" s="93" customFormat="1" ht="12" customHeight="1" x14ac:dyDescent="0.2">
      <c r="F64" s="6"/>
      <c r="G64" s="6"/>
      <c r="H64" s="6"/>
      <c r="I64" s="6"/>
      <c r="J64" s="14"/>
      <c r="K64" s="15"/>
      <c r="L64" s="15"/>
      <c r="M64" s="15"/>
      <c r="N64" s="15"/>
      <c r="O64" s="15"/>
      <c r="P64" s="15"/>
      <c r="Q64" s="15"/>
      <c r="R64" s="15"/>
      <c r="S64" s="15"/>
      <c r="T64" s="16"/>
    </row>
    <row r="65" spans="1:20" s="93" customFormat="1" ht="12" customHeight="1" x14ac:dyDescent="0.2">
      <c r="F65" s="6"/>
      <c r="G65" s="6"/>
      <c r="H65" s="6"/>
      <c r="I65" s="6"/>
      <c r="J65" s="14"/>
      <c r="K65" s="15"/>
      <c r="L65" s="15"/>
      <c r="M65" s="15"/>
      <c r="N65" s="15"/>
      <c r="O65" s="15"/>
      <c r="P65" s="15"/>
      <c r="Q65" s="15"/>
      <c r="R65" s="15"/>
      <c r="S65" s="15"/>
      <c r="T65" s="16"/>
    </row>
    <row r="66" spans="1:20" s="93" customFormat="1" ht="12" customHeight="1" x14ac:dyDescent="0.2">
      <c r="F66" s="6"/>
      <c r="G66" s="6"/>
      <c r="H66" s="6"/>
      <c r="I66" s="6"/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6"/>
    </row>
    <row r="67" spans="1:20" ht="12" customHeight="1" x14ac:dyDescent="0.2">
      <c r="A67" s="313" t="str">
        <f>CONCATENATE(Änderungsdoku!$A$2," ",Änderungsdoku!$A$3)</f>
        <v>VWN Förderung der Teilhabe am gesellschaftlichen Leben (AGATHE)</v>
      </c>
    </row>
    <row r="68" spans="1:20" ht="12" customHeight="1" x14ac:dyDescent="0.2">
      <c r="A68" s="313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09.02.24 - öffentlich -</v>
      </c>
    </row>
  </sheetData>
  <sheetProtection password="EDE9" sheet="1" objects="1" scenarios="1"/>
  <mergeCells count="32">
    <mergeCell ref="B48:N49"/>
    <mergeCell ref="P49:S49"/>
    <mergeCell ref="B52:N53"/>
    <mergeCell ref="P53:S53"/>
    <mergeCell ref="B56:N57"/>
    <mergeCell ref="P57:S57"/>
    <mergeCell ref="H38:J38"/>
    <mergeCell ref="Q38:S38"/>
    <mergeCell ref="H40:J40"/>
    <mergeCell ref="Q40:S40"/>
    <mergeCell ref="B44:N45"/>
    <mergeCell ref="P45:S45"/>
    <mergeCell ref="F30:M30"/>
    <mergeCell ref="P30:S30"/>
    <mergeCell ref="F34:S34"/>
    <mergeCell ref="H36:J36"/>
    <mergeCell ref="Q36:S36"/>
    <mergeCell ref="F32:M32"/>
    <mergeCell ref="P32:S32"/>
    <mergeCell ref="P18:T18"/>
    <mergeCell ref="A21:T23"/>
    <mergeCell ref="A27:E28"/>
    <mergeCell ref="F27:S28"/>
    <mergeCell ref="L12:T16"/>
    <mergeCell ref="P17:T17"/>
    <mergeCell ref="A20:T20"/>
    <mergeCell ref="A5:J5"/>
    <mergeCell ref="A6:J6"/>
    <mergeCell ref="A7:J7"/>
    <mergeCell ref="A8:J8"/>
    <mergeCell ref="A9:C9"/>
    <mergeCell ref="D9:J9"/>
  </mergeCells>
  <phoneticPr fontId="9" type="noConversion"/>
  <conditionalFormatting sqref="P18:T18">
    <cfRule type="expression" dxfId="8" priority="19" stopIfTrue="1">
      <formula>AND($P$18&lt;&gt;"",$P$18&lt;&gt;"F-AGT")</formula>
    </cfRule>
  </conditionalFormatting>
  <conditionalFormatting sqref="H40 Q40">
    <cfRule type="cellIs" dxfId="7" priority="3" stopIfTrue="1" operator="equal">
      <formula>0</formula>
    </cfRule>
  </conditionalFormatting>
  <conditionalFormatting sqref="A5:J9">
    <cfRule type="expression" dxfId="6" priority="1" stopIfTrue="1">
      <formula>$A$5&lt;&gt;""</formula>
    </cfRule>
  </conditionalFormatting>
  <dataValidations count="2">
    <dataValidation type="date" allowBlank="1" showErrorMessage="1" errorTitle="Bewilligungszeitraum" error="Der Bewilligungszeitraum muss zwischen 01.01.2014 und 31.12.2023 liegen!" sqref="H38:J38 Q38:S38">
      <formula1>41640</formula1>
      <formula2>45291</formula2>
    </dataValidation>
    <dataValidation type="date" allowBlank="1" showErrorMessage="1" errorTitle="Datum" error="Das Datum muss zwischen 01.01.2014 und 31.12.2023 liegen!" sqref="H36:J36 Q36:S36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L74"/>
  <sheetViews>
    <sheetView showGridLines="0" zoomScaleNormal="100" workbookViewId="0">
      <selection activeCell="H1" sqref="H1:J1"/>
    </sheetView>
  </sheetViews>
  <sheetFormatPr baseColWidth="10" defaultColWidth="11.42578125" defaultRowHeight="12" customHeight="1" x14ac:dyDescent="0.2"/>
  <cols>
    <col min="1" max="1" width="7.7109375" style="6" customWidth="1"/>
    <col min="2" max="8" width="10.7109375" style="6" customWidth="1"/>
    <col min="9" max="9" width="9.7109375" style="6" customWidth="1"/>
    <col min="10" max="10" width="0.85546875" style="6" customWidth="1"/>
    <col min="11" max="11" width="12.7109375" style="6" hidden="1" customWidth="1"/>
    <col min="12" max="12" width="10.85546875" style="6" bestFit="1" customWidth="1"/>
    <col min="13" max="16384" width="11.42578125" style="6"/>
  </cols>
  <sheetData>
    <row r="1" spans="1:11" ht="15" customHeight="1" x14ac:dyDescent="0.2">
      <c r="B1" s="18"/>
      <c r="C1" s="18"/>
      <c r="D1" s="18"/>
      <c r="E1" s="18"/>
      <c r="F1" s="19"/>
      <c r="G1" s="20" t="s">
        <v>28</v>
      </c>
      <c r="H1" s="377" t="str">
        <f>'Seite 1'!$P$18</f>
        <v>F-AGT</v>
      </c>
      <c r="I1" s="378"/>
      <c r="J1" s="379"/>
      <c r="K1" s="218"/>
    </row>
    <row r="2" spans="1:11" ht="15" customHeight="1" x14ac:dyDescent="0.2">
      <c r="A2" s="18"/>
      <c r="B2" s="18"/>
      <c r="C2" s="18"/>
      <c r="D2" s="18"/>
      <c r="E2" s="18"/>
      <c r="F2" s="19"/>
      <c r="G2" s="1" t="s">
        <v>29</v>
      </c>
      <c r="H2" s="380">
        <f ca="1">'Seite 1'!$P$17</f>
        <v>45331</v>
      </c>
      <c r="I2" s="381"/>
      <c r="J2" s="382"/>
      <c r="K2" s="218"/>
    </row>
    <row r="3" spans="1:11" ht="12" customHeight="1" x14ac:dyDescent="0.2">
      <c r="G3" s="21"/>
      <c r="H3" s="21"/>
      <c r="I3" s="21"/>
      <c r="J3" s="21"/>
      <c r="K3" s="218"/>
    </row>
    <row r="4" spans="1:11" ht="15" customHeight="1" x14ac:dyDescent="0.2">
      <c r="A4" s="60" t="s">
        <v>61</v>
      </c>
      <c r="B4" s="61"/>
      <c r="C4" s="61"/>
      <c r="D4" s="61"/>
      <c r="E4" s="61"/>
      <c r="F4" s="61"/>
      <c r="G4" s="61"/>
      <c r="H4" s="61"/>
      <c r="I4" s="61"/>
      <c r="J4" s="62"/>
      <c r="K4" s="218"/>
    </row>
    <row r="5" spans="1:11" ht="5.0999999999999996" customHeight="1" x14ac:dyDescent="0.2">
      <c r="A5" s="64"/>
      <c r="B5" s="65"/>
      <c r="C5" s="65"/>
      <c r="D5" s="65"/>
      <c r="E5" s="65"/>
      <c r="F5" s="65"/>
      <c r="G5" s="66"/>
      <c r="H5" s="66"/>
      <c r="I5" s="66"/>
      <c r="J5" s="67"/>
      <c r="K5" s="218"/>
    </row>
    <row r="6" spans="1:11" ht="12" customHeight="1" x14ac:dyDescent="0.2">
      <c r="A6" s="68" t="s">
        <v>77</v>
      </c>
      <c r="B6" s="69"/>
      <c r="C6" s="69"/>
      <c r="D6" s="69"/>
      <c r="E6" s="69"/>
      <c r="F6" s="69"/>
      <c r="G6" s="69"/>
      <c r="H6" s="69"/>
      <c r="I6" s="69"/>
      <c r="J6" s="70"/>
      <c r="K6" s="218"/>
    </row>
    <row r="7" spans="1:11" ht="12" customHeight="1" x14ac:dyDescent="0.2">
      <c r="A7" s="68" t="s">
        <v>37</v>
      </c>
      <c r="B7" s="69"/>
      <c r="C7" s="69"/>
      <c r="D7" s="69"/>
      <c r="E7" s="69"/>
      <c r="F7" s="69"/>
      <c r="G7" s="69"/>
      <c r="H7" s="69"/>
      <c r="I7" s="69"/>
      <c r="J7" s="70"/>
      <c r="K7" s="218"/>
    </row>
    <row r="8" spans="1:11" ht="12" customHeight="1" x14ac:dyDescent="0.2">
      <c r="A8" s="68" t="s">
        <v>38</v>
      </c>
      <c r="B8" s="69"/>
      <c r="C8" s="69"/>
      <c r="D8" s="69"/>
      <c r="E8" s="69"/>
      <c r="F8" s="69"/>
      <c r="G8" s="69"/>
      <c r="H8" s="69"/>
      <c r="I8" s="69"/>
      <c r="J8" s="70"/>
      <c r="K8" s="218"/>
    </row>
    <row r="9" spans="1:11" ht="5.0999999999999996" customHeight="1" x14ac:dyDescent="0.2">
      <c r="A9" s="71"/>
      <c r="B9" s="72"/>
      <c r="C9" s="72"/>
      <c r="D9" s="72"/>
      <c r="E9" s="72"/>
      <c r="F9" s="72"/>
      <c r="G9" s="72"/>
      <c r="H9" s="72"/>
      <c r="I9" s="72"/>
      <c r="J9" s="73"/>
      <c r="K9" s="218"/>
    </row>
    <row r="10" spans="1:11" ht="12" customHeight="1" x14ac:dyDescent="0.2">
      <c r="A10" s="63"/>
      <c r="B10" s="59"/>
      <c r="C10" s="59"/>
      <c r="D10" s="59"/>
      <c r="E10" s="59"/>
      <c r="F10" s="59"/>
      <c r="G10" s="59"/>
      <c r="H10" s="59"/>
      <c r="I10" s="59"/>
      <c r="J10" s="80"/>
      <c r="K10" s="218"/>
    </row>
    <row r="11" spans="1:11" ht="12" customHeight="1" x14ac:dyDescent="0.2">
      <c r="A11" s="81" t="s">
        <v>1</v>
      </c>
      <c r="B11" s="22"/>
      <c r="C11" s="22"/>
      <c r="D11" s="23"/>
      <c r="E11" s="23"/>
      <c r="F11" s="23"/>
      <c r="G11" s="24"/>
      <c r="H11" s="24"/>
      <c r="I11" s="24"/>
      <c r="J11" s="82"/>
      <c r="K11" s="218"/>
    </row>
    <row r="12" spans="1:11" ht="5.0999999999999996" customHeight="1" x14ac:dyDescent="0.2">
      <c r="A12" s="81"/>
      <c r="B12" s="22"/>
      <c r="C12" s="22"/>
      <c r="D12" s="23"/>
      <c r="E12" s="23"/>
      <c r="F12" s="23"/>
      <c r="G12" s="24"/>
      <c r="H12" s="24"/>
      <c r="I12" s="24"/>
      <c r="J12" s="82"/>
      <c r="K12" s="218"/>
    </row>
    <row r="13" spans="1:11" ht="12" customHeight="1" x14ac:dyDescent="0.2">
      <c r="A13" s="63" t="s">
        <v>2</v>
      </c>
      <c r="C13" s="46" t="s">
        <v>46</v>
      </c>
      <c r="D13" s="12" t="s">
        <v>42</v>
      </c>
      <c r="E13" s="25"/>
      <c r="F13" s="25"/>
      <c r="G13" s="25"/>
      <c r="H13" s="25"/>
      <c r="I13" s="25"/>
      <c r="J13" s="8"/>
      <c r="K13" s="218"/>
    </row>
    <row r="14" spans="1:11" ht="12" customHeight="1" x14ac:dyDescent="0.2">
      <c r="A14" s="63"/>
      <c r="C14" s="46" t="s">
        <v>46</v>
      </c>
      <c r="D14" s="12" t="s">
        <v>43</v>
      </c>
      <c r="E14" s="25"/>
      <c r="F14" s="25"/>
      <c r="G14" s="25"/>
      <c r="H14" s="25"/>
      <c r="I14" s="25"/>
      <c r="J14" s="8"/>
      <c r="K14" s="218"/>
    </row>
    <row r="15" spans="1:11" ht="12" customHeight="1" x14ac:dyDescent="0.2">
      <c r="A15" s="63"/>
      <c r="C15" s="46" t="s">
        <v>46</v>
      </c>
      <c r="D15" s="12" t="s">
        <v>44</v>
      </c>
      <c r="E15" s="25"/>
      <c r="F15" s="25"/>
      <c r="G15" s="25"/>
      <c r="H15" s="25"/>
      <c r="I15" s="25"/>
      <c r="J15" s="8"/>
      <c r="K15" s="218"/>
    </row>
    <row r="16" spans="1:11" ht="12" customHeight="1" x14ac:dyDescent="0.2">
      <c r="A16" s="63"/>
      <c r="C16" s="46" t="s">
        <v>46</v>
      </c>
      <c r="D16" s="12" t="s">
        <v>45</v>
      </c>
      <c r="E16" s="25"/>
      <c r="F16" s="25"/>
      <c r="G16" s="25"/>
      <c r="H16" s="25"/>
      <c r="I16" s="25"/>
      <c r="J16" s="8"/>
      <c r="K16" s="218"/>
    </row>
    <row r="17" spans="1:11" ht="5.0999999999999996" customHeight="1" x14ac:dyDescent="0.2">
      <c r="A17" s="63"/>
      <c r="D17" s="25"/>
      <c r="E17" s="25"/>
      <c r="F17" s="25"/>
      <c r="G17" s="25"/>
      <c r="H17" s="25"/>
      <c r="I17" s="25"/>
      <c r="J17" s="8"/>
      <c r="K17" s="218"/>
    </row>
    <row r="18" spans="1:11" ht="12" customHeight="1" x14ac:dyDescent="0.2">
      <c r="A18" s="63" t="s">
        <v>6</v>
      </c>
      <c r="C18" s="46" t="s">
        <v>46</v>
      </c>
      <c r="D18" s="12" t="s">
        <v>47</v>
      </c>
      <c r="E18" s="25"/>
      <c r="F18" s="25"/>
      <c r="G18" s="25"/>
      <c r="H18" s="25"/>
      <c r="I18" s="25"/>
      <c r="J18" s="8"/>
      <c r="K18" s="218"/>
    </row>
    <row r="19" spans="1:11" ht="5.0999999999999996" customHeight="1" x14ac:dyDescent="0.2">
      <c r="A19" s="63"/>
      <c r="D19" s="25"/>
      <c r="E19" s="25"/>
      <c r="F19" s="25"/>
      <c r="G19" s="25"/>
      <c r="H19" s="25"/>
      <c r="I19" s="25"/>
      <c r="J19" s="8"/>
      <c r="K19" s="218"/>
    </row>
    <row r="20" spans="1:11" ht="12" customHeight="1" x14ac:dyDescent="0.2">
      <c r="A20" s="63" t="s">
        <v>0</v>
      </c>
      <c r="C20" s="46" t="s">
        <v>46</v>
      </c>
      <c r="D20" s="12" t="s">
        <v>48</v>
      </c>
      <c r="E20" s="25"/>
      <c r="F20" s="25"/>
      <c r="G20" s="25"/>
      <c r="H20" s="25"/>
      <c r="I20" s="25"/>
      <c r="J20" s="8"/>
      <c r="K20" s="218"/>
    </row>
    <row r="21" spans="1:11" ht="12" customHeight="1" x14ac:dyDescent="0.2">
      <c r="A21" s="63"/>
      <c r="C21" s="46"/>
      <c r="D21" s="12" t="s">
        <v>49</v>
      </c>
      <c r="E21" s="25"/>
      <c r="F21" s="25"/>
      <c r="G21" s="25"/>
      <c r="H21" s="25"/>
      <c r="I21" s="25"/>
      <c r="J21" s="8"/>
      <c r="K21" s="218"/>
    </row>
    <row r="22" spans="1:11" ht="5.0999999999999996" customHeight="1" x14ac:dyDescent="0.2">
      <c r="A22" s="83"/>
      <c r="J22" s="8"/>
      <c r="K22" s="218"/>
    </row>
    <row r="23" spans="1:11" ht="5.0999999999999996" customHeight="1" x14ac:dyDescent="0.2">
      <c r="A23" s="74"/>
      <c r="B23" s="65"/>
      <c r="C23" s="65"/>
      <c r="D23" s="65"/>
      <c r="E23" s="65"/>
      <c r="F23" s="65"/>
      <c r="G23" s="65"/>
      <c r="H23" s="65"/>
      <c r="I23" s="65"/>
      <c r="J23" s="76"/>
      <c r="K23" s="218"/>
    </row>
    <row r="24" spans="1:11" ht="12" customHeight="1" x14ac:dyDescent="0.2">
      <c r="A24" s="68" t="s">
        <v>39</v>
      </c>
      <c r="B24" s="75"/>
      <c r="C24" s="75"/>
      <c r="D24" s="75"/>
      <c r="E24" s="75"/>
      <c r="F24" s="75"/>
      <c r="G24" s="75"/>
      <c r="H24" s="75"/>
      <c r="I24" s="75"/>
      <c r="J24" s="77"/>
      <c r="K24" s="218"/>
    </row>
    <row r="25" spans="1:11" ht="12" customHeight="1" x14ac:dyDescent="0.2">
      <c r="A25" s="68" t="s">
        <v>40</v>
      </c>
      <c r="B25" s="75"/>
      <c r="C25" s="75"/>
      <c r="D25" s="75"/>
      <c r="E25" s="75"/>
      <c r="F25" s="75"/>
      <c r="G25" s="75"/>
      <c r="H25" s="75"/>
      <c r="I25" s="75"/>
      <c r="J25" s="77"/>
      <c r="K25" s="218"/>
    </row>
    <row r="26" spans="1:11" ht="5.0999999999999996" customHeight="1" x14ac:dyDescent="0.2">
      <c r="A26" s="71"/>
      <c r="B26" s="78"/>
      <c r="C26" s="78"/>
      <c r="D26" s="78"/>
      <c r="E26" s="78"/>
      <c r="F26" s="78"/>
      <c r="G26" s="78"/>
      <c r="H26" s="78"/>
      <c r="I26" s="78"/>
      <c r="J26" s="79"/>
      <c r="K26" s="218"/>
    </row>
    <row r="27" spans="1:11" ht="5.0999999999999996" customHeight="1" x14ac:dyDescent="0.2">
      <c r="A27" s="83"/>
      <c r="J27" s="8"/>
      <c r="K27" s="218"/>
    </row>
    <row r="28" spans="1:11" ht="18" customHeight="1" x14ac:dyDescent="0.2">
      <c r="A28" s="89" t="s">
        <v>41</v>
      </c>
      <c r="B28" s="88"/>
      <c r="C28" s="88"/>
      <c r="D28" s="88"/>
      <c r="E28" s="88"/>
      <c r="F28" s="88"/>
      <c r="G28" s="88"/>
      <c r="H28" s="88"/>
      <c r="I28" s="88"/>
      <c r="J28" s="90"/>
      <c r="K28" s="221" t="b">
        <v>0</v>
      </c>
    </row>
    <row r="29" spans="1:11" ht="5.0999999999999996" customHeight="1" x14ac:dyDescent="0.2">
      <c r="A29" s="83"/>
      <c r="J29" s="8"/>
      <c r="K29" s="218"/>
    </row>
    <row r="30" spans="1:11" ht="12" customHeight="1" x14ac:dyDescent="0.2">
      <c r="A30" s="83"/>
      <c r="J30" s="8"/>
      <c r="K30" s="218"/>
    </row>
    <row r="31" spans="1:11" ht="12" customHeight="1" x14ac:dyDescent="0.2">
      <c r="A31" s="83"/>
      <c r="J31" s="8"/>
      <c r="K31" s="218"/>
    </row>
    <row r="32" spans="1:11" ht="12" customHeight="1" x14ac:dyDescent="0.2">
      <c r="A32" s="83"/>
      <c r="J32" s="8"/>
      <c r="K32" s="218"/>
    </row>
    <row r="33" spans="1:11" ht="12" customHeight="1" x14ac:dyDescent="0.2">
      <c r="A33" s="83"/>
      <c r="J33" s="8"/>
      <c r="K33" s="218"/>
    </row>
    <row r="34" spans="1:11" ht="12" customHeight="1" x14ac:dyDescent="0.2">
      <c r="A34" s="83"/>
      <c r="J34" s="8"/>
      <c r="K34" s="218"/>
    </row>
    <row r="35" spans="1:11" ht="12" customHeight="1" x14ac:dyDescent="0.2">
      <c r="A35" s="83"/>
      <c r="J35" s="8"/>
      <c r="K35" s="218"/>
    </row>
    <row r="36" spans="1:11" ht="12" customHeight="1" x14ac:dyDescent="0.2">
      <c r="A36" s="83"/>
      <c r="J36" s="8"/>
      <c r="K36" s="218"/>
    </row>
    <row r="37" spans="1:11" ht="12" customHeight="1" x14ac:dyDescent="0.2">
      <c r="A37" s="83"/>
      <c r="J37" s="8"/>
      <c r="K37" s="218"/>
    </row>
    <row r="38" spans="1:11" ht="12" customHeight="1" x14ac:dyDescent="0.2">
      <c r="A38" s="83"/>
      <c r="J38" s="8"/>
      <c r="K38" s="218"/>
    </row>
    <row r="39" spans="1:11" ht="12" customHeight="1" x14ac:dyDescent="0.2">
      <c r="A39" s="83"/>
      <c r="J39" s="8"/>
      <c r="K39" s="218"/>
    </row>
    <row r="40" spans="1:11" ht="12" customHeight="1" x14ac:dyDescent="0.2">
      <c r="A40" s="83"/>
      <c r="J40" s="8"/>
      <c r="K40" s="218"/>
    </row>
    <row r="41" spans="1:11" ht="12" customHeight="1" x14ac:dyDescent="0.2">
      <c r="A41" s="83"/>
      <c r="J41" s="8"/>
      <c r="K41" s="218"/>
    </row>
    <row r="42" spans="1:11" ht="12" customHeight="1" x14ac:dyDescent="0.2">
      <c r="A42" s="83"/>
      <c r="J42" s="8"/>
      <c r="K42" s="218"/>
    </row>
    <row r="43" spans="1:11" ht="12" customHeight="1" x14ac:dyDescent="0.2">
      <c r="A43" s="83"/>
      <c r="J43" s="8"/>
      <c r="K43" s="218"/>
    </row>
    <row r="44" spans="1:11" ht="12" customHeight="1" x14ac:dyDescent="0.2">
      <c r="A44" s="83"/>
      <c r="J44" s="8"/>
      <c r="K44" s="218"/>
    </row>
    <row r="45" spans="1:11" ht="12" customHeight="1" x14ac:dyDescent="0.2">
      <c r="A45" s="83"/>
      <c r="J45" s="8"/>
      <c r="K45" s="218"/>
    </row>
    <row r="46" spans="1:11" ht="12" customHeight="1" x14ac:dyDescent="0.2">
      <c r="A46" s="83"/>
      <c r="J46" s="8"/>
      <c r="K46" s="218"/>
    </row>
    <row r="47" spans="1:11" ht="12" customHeight="1" x14ac:dyDescent="0.2">
      <c r="A47" s="83"/>
      <c r="J47" s="8"/>
      <c r="K47" s="218"/>
    </row>
    <row r="48" spans="1:11" ht="12" customHeight="1" x14ac:dyDescent="0.2">
      <c r="A48" s="83"/>
      <c r="J48" s="8"/>
      <c r="K48" s="218"/>
    </row>
    <row r="49" spans="1:11" ht="12" customHeight="1" x14ac:dyDescent="0.2">
      <c r="A49" s="83"/>
      <c r="J49" s="8"/>
      <c r="K49" s="218"/>
    </row>
    <row r="50" spans="1:11" ht="12" customHeight="1" x14ac:dyDescent="0.2">
      <c r="A50" s="83"/>
      <c r="J50" s="8"/>
      <c r="K50" s="218"/>
    </row>
    <row r="51" spans="1:11" ht="12" customHeight="1" x14ac:dyDescent="0.2">
      <c r="A51" s="83"/>
      <c r="J51" s="8"/>
      <c r="K51" s="218"/>
    </row>
    <row r="52" spans="1:11" ht="12" customHeight="1" x14ac:dyDescent="0.2">
      <c r="A52" s="83"/>
      <c r="J52" s="8"/>
      <c r="K52" s="218"/>
    </row>
    <row r="53" spans="1:11" ht="12" customHeight="1" x14ac:dyDescent="0.2">
      <c r="A53" s="83"/>
      <c r="J53" s="8"/>
      <c r="K53" s="218"/>
    </row>
    <row r="54" spans="1:11" ht="12" customHeight="1" x14ac:dyDescent="0.2">
      <c r="A54" s="83"/>
      <c r="J54" s="8"/>
      <c r="K54" s="218"/>
    </row>
    <row r="55" spans="1:11" ht="12" customHeight="1" x14ac:dyDescent="0.2">
      <c r="A55" s="83"/>
      <c r="J55" s="8"/>
      <c r="K55" s="218"/>
    </row>
    <row r="56" spans="1:11" ht="12" customHeight="1" x14ac:dyDescent="0.2">
      <c r="A56" s="83"/>
      <c r="J56" s="8"/>
      <c r="K56" s="218"/>
    </row>
    <row r="57" spans="1:11" ht="12" customHeight="1" x14ac:dyDescent="0.2">
      <c r="A57" s="83"/>
      <c r="J57" s="8"/>
      <c r="K57" s="218"/>
    </row>
    <row r="58" spans="1:11" ht="12" customHeight="1" x14ac:dyDescent="0.2">
      <c r="A58" s="83"/>
      <c r="J58" s="8"/>
      <c r="K58" s="218"/>
    </row>
    <row r="59" spans="1:11" ht="12" customHeight="1" x14ac:dyDescent="0.2">
      <c r="A59" s="83"/>
      <c r="J59" s="8"/>
      <c r="K59" s="218"/>
    </row>
    <row r="60" spans="1:11" ht="12" customHeight="1" x14ac:dyDescent="0.2">
      <c r="A60" s="83"/>
      <c r="J60" s="8"/>
      <c r="K60" s="218"/>
    </row>
    <row r="61" spans="1:11" ht="12" customHeight="1" x14ac:dyDescent="0.2">
      <c r="A61" s="83"/>
      <c r="J61" s="8"/>
      <c r="K61" s="218"/>
    </row>
    <row r="62" spans="1:11" ht="12" customHeight="1" x14ac:dyDescent="0.2">
      <c r="A62" s="83"/>
      <c r="J62" s="8"/>
      <c r="K62" s="218"/>
    </row>
    <row r="63" spans="1:11" ht="12" customHeight="1" x14ac:dyDescent="0.2">
      <c r="A63" s="83"/>
      <c r="J63" s="8"/>
      <c r="K63" s="218"/>
    </row>
    <row r="64" spans="1:11" ht="12" customHeight="1" x14ac:dyDescent="0.2">
      <c r="A64" s="83"/>
      <c r="J64" s="8"/>
      <c r="K64" s="218"/>
    </row>
    <row r="65" spans="1:12" ht="12" customHeight="1" x14ac:dyDescent="0.2">
      <c r="A65" s="83"/>
      <c r="J65" s="8"/>
      <c r="K65" s="218"/>
    </row>
    <row r="66" spans="1:12" ht="12" customHeight="1" x14ac:dyDescent="0.2">
      <c r="A66" s="83"/>
      <c r="J66" s="8"/>
      <c r="K66" s="218"/>
    </row>
    <row r="67" spans="1:12" ht="12" customHeight="1" x14ac:dyDescent="0.2">
      <c r="A67" s="83"/>
      <c r="J67" s="8"/>
      <c r="K67" s="218"/>
    </row>
    <row r="68" spans="1:12" ht="12" customHeight="1" x14ac:dyDescent="0.2">
      <c r="A68" s="83"/>
      <c r="J68" s="8"/>
      <c r="K68" s="218"/>
    </row>
    <row r="69" spans="1:12" ht="12" customHeight="1" x14ac:dyDescent="0.2">
      <c r="A69" s="83"/>
      <c r="J69" s="8"/>
      <c r="K69" s="218"/>
    </row>
    <row r="70" spans="1:12" ht="12" customHeight="1" x14ac:dyDescent="0.2">
      <c r="A70" s="383" t="s">
        <v>17</v>
      </c>
      <c r="B70" s="384"/>
      <c r="C70" s="384"/>
      <c r="D70" s="384"/>
      <c r="E70" s="384"/>
      <c r="F70" s="384"/>
      <c r="G70" s="384"/>
      <c r="H70" s="384"/>
      <c r="I70" s="384"/>
      <c r="J70" s="385"/>
      <c r="K70" s="218"/>
    </row>
    <row r="71" spans="1:12" ht="5.0999999999999996" customHeight="1" x14ac:dyDescent="0.2">
      <c r="A71" s="84"/>
      <c r="B71" s="9"/>
      <c r="C71" s="85"/>
      <c r="D71" s="85"/>
      <c r="E71" s="9"/>
      <c r="F71" s="86"/>
      <c r="G71" s="9"/>
      <c r="H71" s="9"/>
      <c r="I71" s="9"/>
      <c r="J71" s="87"/>
      <c r="K71" s="219"/>
      <c r="L71" s="28"/>
    </row>
    <row r="72" spans="1:12" ht="12" customHeight="1" x14ac:dyDescent="0.2">
      <c r="C72" s="26"/>
      <c r="D72" s="26"/>
      <c r="F72" s="13"/>
      <c r="J72" s="27"/>
      <c r="K72" s="219"/>
      <c r="L72" s="28"/>
    </row>
    <row r="73" spans="1:12" ht="12" customHeight="1" x14ac:dyDescent="0.2">
      <c r="A73" s="29" t="str">
        <f>'Seite 1'!A67</f>
        <v>VWN Förderung der Teilhabe am gesellschaftlichen Leben (AGATHE)</v>
      </c>
      <c r="B73" s="30"/>
      <c r="C73" s="30"/>
      <c r="D73" s="30"/>
      <c r="E73" s="30"/>
      <c r="F73" s="30"/>
      <c r="G73" s="30"/>
      <c r="H73" s="30"/>
      <c r="I73" s="30"/>
      <c r="J73" s="30"/>
      <c r="K73" s="220"/>
      <c r="L73" s="31"/>
    </row>
    <row r="74" spans="1:12" ht="12" customHeight="1" x14ac:dyDescent="0.2">
      <c r="A74" s="29" t="str">
        <f>'Seite 1'!A68</f>
        <v>Formularversion: V 2.1 vom 09.02.24 - öffentlich -</v>
      </c>
      <c r="K74" s="218"/>
    </row>
  </sheetData>
  <sheetProtection password="EDE9" sheet="1" objects="1" scenarios="1"/>
  <mergeCells count="3">
    <mergeCell ref="H1:J1"/>
    <mergeCell ref="H2:J2"/>
    <mergeCell ref="A70:J70"/>
  </mergeCells>
  <phoneticPr fontId="0" type="noConversion"/>
  <conditionalFormatting sqref="H1:J2">
    <cfRule type="cellIs" dxfId="5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</xdr:rowOff>
                  </from>
                  <to>
                    <xdr:col>0</xdr:col>
                    <xdr:colOff>419100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69"/>
  <sheetViews>
    <sheetView showGridLines="0" workbookViewId="0">
      <selection activeCell="G11" sqref="G11"/>
    </sheetView>
  </sheetViews>
  <sheetFormatPr baseColWidth="10" defaultColWidth="11.42578125" defaultRowHeight="12" x14ac:dyDescent="0.2"/>
  <cols>
    <col min="1" max="1" width="7.7109375" style="37" customWidth="1"/>
    <col min="2" max="5" width="11.28515625" style="11" customWidth="1"/>
    <col min="6" max="6" width="0.85546875" style="11" customWidth="1"/>
    <col min="7" max="7" width="18.7109375" style="11" customWidth="1"/>
    <col min="8" max="8" width="0.85546875" style="11" customWidth="1"/>
    <col min="9" max="9" width="18.7109375" style="11" customWidth="1"/>
    <col min="10" max="10" width="0.85546875" style="11" customWidth="1"/>
    <col min="11" max="11" width="12.7109375" style="11" hidden="1" customWidth="1"/>
    <col min="12" max="16384" width="11.42578125" style="11"/>
  </cols>
  <sheetData>
    <row r="1" spans="1:11" ht="15" customHeight="1" x14ac:dyDescent="0.2">
      <c r="B1" s="6"/>
      <c r="C1" s="6"/>
      <c r="D1" s="32"/>
      <c r="E1" s="33"/>
      <c r="F1" s="33"/>
      <c r="G1" s="33"/>
      <c r="H1" s="1" t="s">
        <v>28</v>
      </c>
      <c r="I1" s="377" t="str">
        <f>'Seite 1'!$P$18</f>
        <v>F-AGT</v>
      </c>
      <c r="J1" s="379"/>
      <c r="K1" s="219"/>
    </row>
    <row r="2" spans="1:11" ht="15" customHeight="1" x14ac:dyDescent="0.2">
      <c r="A2" s="34"/>
      <c r="B2" s="6"/>
      <c r="C2" s="6"/>
      <c r="D2" s="32"/>
      <c r="E2" s="33"/>
      <c r="F2" s="33"/>
      <c r="G2" s="33"/>
      <c r="H2" s="1" t="s">
        <v>29</v>
      </c>
      <c r="I2" s="380">
        <f ca="1">'Seite 1'!$P$17</f>
        <v>45331</v>
      </c>
      <c r="J2" s="382"/>
      <c r="K2" s="219"/>
    </row>
    <row r="3" spans="1:11" s="93" customFormat="1" ht="12" customHeight="1" x14ac:dyDescent="0.2">
      <c r="A3" s="35"/>
      <c r="B3" s="6"/>
      <c r="C3" s="6"/>
      <c r="D3" s="6"/>
      <c r="I3" s="36"/>
      <c r="K3" s="219"/>
    </row>
    <row r="4" spans="1:11" s="180" customFormat="1" ht="15" customHeight="1" x14ac:dyDescent="0.2">
      <c r="A4" s="177" t="s">
        <v>65</v>
      </c>
      <c r="B4" s="178"/>
      <c r="C4" s="178"/>
      <c r="D4" s="178"/>
      <c r="E4" s="178"/>
      <c r="F4" s="178"/>
      <c r="G4" s="178"/>
      <c r="H4" s="178"/>
      <c r="I4" s="178"/>
      <c r="J4" s="179"/>
      <c r="K4" s="238"/>
    </row>
    <row r="5" spans="1:11" s="93" customFormat="1" ht="5.0999999999999996" customHeight="1" x14ac:dyDescent="0.2">
      <c r="A5" s="35"/>
      <c r="B5" s="6"/>
      <c r="C5" s="6"/>
      <c r="D5" s="6"/>
      <c r="I5" s="36"/>
      <c r="K5" s="219"/>
    </row>
    <row r="6" spans="1:11" ht="15" customHeight="1" x14ac:dyDescent="0.2">
      <c r="A6" s="55" t="s">
        <v>66</v>
      </c>
      <c r="B6" s="56"/>
      <c r="C6" s="56"/>
      <c r="D6" s="56"/>
      <c r="E6" s="56"/>
      <c r="F6" s="56"/>
      <c r="G6" s="56"/>
      <c r="H6" s="56"/>
      <c r="I6" s="56"/>
      <c r="J6" s="57"/>
      <c r="K6" s="219"/>
    </row>
    <row r="7" spans="1:11" ht="5.0999999999999996" customHeight="1" x14ac:dyDescent="0.2">
      <c r="A7" s="181"/>
      <c r="B7" s="43"/>
      <c r="C7" s="43"/>
      <c r="D7" s="43"/>
      <c r="E7" s="43"/>
      <c r="F7" s="43"/>
      <c r="G7" s="43"/>
      <c r="H7" s="43"/>
      <c r="I7" s="43"/>
      <c r="J7" s="117"/>
      <c r="K7" s="219"/>
    </row>
    <row r="8" spans="1:11" ht="15" customHeight="1" x14ac:dyDescent="0.2">
      <c r="A8" s="181"/>
      <c r="B8" s="43"/>
      <c r="C8" s="43"/>
      <c r="D8" s="43"/>
      <c r="E8" s="43"/>
      <c r="F8" s="43"/>
      <c r="G8" s="229" t="s">
        <v>30</v>
      </c>
      <c r="H8" s="83"/>
      <c r="I8" s="386" t="s">
        <v>93</v>
      </c>
      <c r="J8" s="117"/>
      <c r="K8" s="219"/>
    </row>
    <row r="9" spans="1:11" ht="15" customHeight="1" x14ac:dyDescent="0.2">
      <c r="A9" s="181"/>
      <c r="B9" s="43"/>
      <c r="C9" s="43"/>
      <c r="D9" s="43"/>
      <c r="E9" s="43"/>
      <c r="F9" s="43"/>
      <c r="G9" s="230" t="str">
        <f>IF(MAX('Seite 1'!$H$36,'Seite 1'!$Q$36)=0,"__.__.____",MAX('Seite 1'!$H$36,'Seite 1'!$Q$36))</f>
        <v>__.__.____</v>
      </c>
      <c r="H9" s="6"/>
      <c r="I9" s="387"/>
      <c r="J9" s="117"/>
      <c r="K9" s="219"/>
    </row>
    <row r="10" spans="1:11" ht="15" customHeight="1" x14ac:dyDescent="0.2">
      <c r="A10" s="223" t="s">
        <v>7</v>
      </c>
      <c r="B10" s="187" t="s">
        <v>78</v>
      </c>
      <c r="C10" s="43"/>
      <c r="D10" s="43"/>
      <c r="E10" s="43"/>
      <c r="F10" s="43"/>
      <c r="G10" s="96" t="s">
        <v>15</v>
      </c>
      <c r="H10" s="182"/>
      <c r="I10" s="96" t="s">
        <v>15</v>
      </c>
      <c r="J10" s="183"/>
      <c r="K10" s="219"/>
    </row>
    <row r="11" spans="1:11" ht="15" customHeight="1" x14ac:dyDescent="0.2">
      <c r="A11" s="186" t="s">
        <v>67</v>
      </c>
      <c r="B11" s="43" t="s">
        <v>79</v>
      </c>
      <c r="C11" s="43"/>
      <c r="D11" s="43"/>
      <c r="E11" s="43"/>
      <c r="F11" s="43"/>
      <c r="G11" s="195"/>
      <c r="H11" s="182"/>
      <c r="I11" s="196">
        <f>'Übersicht Fachkräfte'!$J$6+'Übersicht Fachkräfte'!$L$6</f>
        <v>0</v>
      </c>
      <c r="J11" s="117"/>
      <c r="K11" s="219"/>
    </row>
    <row r="12" spans="1:11" ht="5.0999999999999996" customHeight="1" x14ac:dyDescent="0.2">
      <c r="A12" s="186"/>
      <c r="B12" s="43"/>
      <c r="C12" s="43"/>
      <c r="D12" s="43"/>
      <c r="E12" s="43"/>
      <c r="F12" s="43"/>
      <c r="G12" s="222"/>
      <c r="H12" s="182"/>
      <c r="I12" s="222"/>
      <c r="J12" s="117"/>
      <c r="K12" s="219"/>
    </row>
    <row r="13" spans="1:11" ht="15" customHeight="1" x14ac:dyDescent="0.2">
      <c r="A13" s="186" t="s">
        <v>13</v>
      </c>
      <c r="B13" s="43" t="s">
        <v>80</v>
      </c>
      <c r="C13" s="43"/>
      <c r="D13" s="43"/>
      <c r="E13" s="43"/>
      <c r="F13" s="43"/>
      <c r="G13" s="195"/>
      <c r="H13" s="182"/>
      <c r="I13" s="196">
        <f>'Übersicht Fachkräfte'!$J$7+'Übersicht Fachkräfte'!$L$7</f>
        <v>0</v>
      </c>
      <c r="J13" s="117"/>
      <c r="K13" s="219"/>
    </row>
    <row r="14" spans="1:11" ht="12" customHeight="1" x14ac:dyDescent="0.2">
      <c r="A14" s="186"/>
      <c r="B14" s="43"/>
      <c r="C14" s="43"/>
      <c r="D14" s="43"/>
      <c r="E14" s="43"/>
      <c r="F14" s="43"/>
      <c r="G14" s="222"/>
      <c r="H14" s="182"/>
      <c r="I14" s="222"/>
      <c r="J14" s="117"/>
      <c r="K14" s="219"/>
    </row>
    <row r="15" spans="1:11" ht="15" customHeight="1" x14ac:dyDescent="0.2">
      <c r="A15" s="186" t="s">
        <v>81</v>
      </c>
      <c r="B15" s="224" t="s">
        <v>82</v>
      </c>
      <c r="C15" s="43"/>
      <c r="D15" s="43"/>
      <c r="E15" s="43"/>
      <c r="F15" s="43"/>
      <c r="G15" s="196">
        <f>SUMPRODUCT(ROUND(G17:G19,2))</f>
        <v>0</v>
      </c>
      <c r="H15" s="182"/>
      <c r="I15" s="196">
        <f>SUMPRODUCT(ROUND(I17:I19,2))</f>
        <v>0</v>
      </c>
      <c r="J15" s="117"/>
      <c r="K15" s="219"/>
    </row>
    <row r="16" spans="1:11" ht="5.0999999999999996" customHeight="1" x14ac:dyDescent="0.2">
      <c r="A16" s="186"/>
      <c r="B16" s="224"/>
      <c r="C16" s="43"/>
      <c r="D16" s="43"/>
      <c r="E16" s="43"/>
      <c r="F16" s="43"/>
      <c r="G16" s="43"/>
      <c r="H16" s="43"/>
      <c r="I16" s="43"/>
      <c r="J16" s="117"/>
      <c r="K16" s="219"/>
    </row>
    <row r="17" spans="1:11" ht="15" customHeight="1" x14ac:dyDescent="0.2">
      <c r="A17" s="393" t="s">
        <v>96</v>
      </c>
      <c r="B17" s="391" t="s">
        <v>94</v>
      </c>
      <c r="C17" s="391"/>
      <c r="D17" s="391"/>
      <c r="E17" s="391"/>
      <c r="F17" s="43"/>
      <c r="G17" s="195"/>
      <c r="H17" s="182"/>
      <c r="I17" s="196">
        <f>'Übersicht Fachkräfte'!$K$6</f>
        <v>0</v>
      </c>
      <c r="J17" s="117"/>
      <c r="K17" s="219"/>
    </row>
    <row r="18" spans="1:11" ht="15" customHeight="1" x14ac:dyDescent="0.2">
      <c r="A18" s="393"/>
      <c r="B18" s="391"/>
      <c r="C18" s="391"/>
      <c r="D18" s="391"/>
      <c r="E18" s="391"/>
      <c r="F18" s="234"/>
      <c r="G18" s="234"/>
      <c r="H18" s="234"/>
      <c r="I18" s="234"/>
      <c r="J18" s="117"/>
      <c r="K18" s="219"/>
    </row>
    <row r="19" spans="1:11" ht="15" customHeight="1" x14ac:dyDescent="0.2">
      <c r="A19" s="393" t="s">
        <v>97</v>
      </c>
      <c r="B19" s="391" t="s">
        <v>95</v>
      </c>
      <c r="C19" s="391"/>
      <c r="D19" s="391"/>
      <c r="E19" s="391"/>
      <c r="F19" s="43"/>
      <c r="G19" s="195"/>
      <c r="H19" s="182"/>
      <c r="I19" s="196">
        <f>'Übersicht Fachkräfte'!$K$7</f>
        <v>0</v>
      </c>
      <c r="J19" s="117"/>
      <c r="K19" s="219"/>
    </row>
    <row r="20" spans="1:11" ht="15" customHeight="1" x14ac:dyDescent="0.2">
      <c r="A20" s="393"/>
      <c r="B20" s="391"/>
      <c r="C20" s="391"/>
      <c r="D20" s="391"/>
      <c r="E20" s="391"/>
      <c r="F20" s="43"/>
      <c r="G20" s="43"/>
      <c r="H20" s="43"/>
      <c r="I20" s="43"/>
      <c r="J20" s="117"/>
      <c r="K20" s="219"/>
    </row>
    <row r="21" spans="1:11" ht="5.0999999999999996" customHeight="1" x14ac:dyDescent="0.2">
      <c r="A21" s="186"/>
      <c r="B21" s="224"/>
      <c r="C21" s="43"/>
      <c r="D21" s="43"/>
      <c r="E21" s="43"/>
      <c r="F21" s="43"/>
      <c r="G21" s="222"/>
      <c r="H21" s="182"/>
      <c r="I21" s="222"/>
      <c r="J21" s="117"/>
      <c r="K21" s="219"/>
    </row>
    <row r="22" spans="1:11" ht="15" customHeight="1" x14ac:dyDescent="0.2">
      <c r="A22" s="223"/>
      <c r="B22" s="187" t="str">
        <f>CONCATENATE("Summe ",B10)</f>
        <v>Summe Personalausgaben</v>
      </c>
      <c r="C22" s="43"/>
      <c r="D22" s="43"/>
      <c r="E22" s="43"/>
      <c r="F22" s="43"/>
      <c r="G22" s="233">
        <f>SUMPRODUCT(ROUND(G11:G15,2))</f>
        <v>0</v>
      </c>
      <c r="H22" s="182"/>
      <c r="I22" s="233">
        <f>SUMPRODUCT(ROUND(I11:I15,2))</f>
        <v>0</v>
      </c>
      <c r="J22" s="117"/>
      <c r="K22" s="219"/>
    </row>
    <row r="23" spans="1:11" ht="5.0999999999999996" customHeight="1" x14ac:dyDescent="0.2">
      <c r="A23" s="194"/>
      <c r="B23" s="187"/>
      <c r="C23" s="43"/>
      <c r="D23" s="43"/>
      <c r="E23" s="43"/>
      <c r="F23" s="43"/>
      <c r="G23" s="222"/>
      <c r="H23" s="182"/>
      <c r="I23" s="96"/>
      <c r="J23" s="117"/>
      <c r="K23" s="219"/>
    </row>
    <row r="24" spans="1:11" ht="18" customHeight="1" x14ac:dyDescent="0.2">
      <c r="A24" s="223" t="s">
        <v>8</v>
      </c>
      <c r="B24" s="187" t="s">
        <v>83</v>
      </c>
      <c r="C24" s="43"/>
      <c r="D24" s="43"/>
      <c r="E24" s="43"/>
      <c r="F24" s="43"/>
      <c r="G24" s="222"/>
      <c r="H24" s="182"/>
      <c r="I24" s="96"/>
      <c r="J24" s="117"/>
      <c r="K24" s="219"/>
    </row>
    <row r="25" spans="1:11" ht="15" customHeight="1" x14ac:dyDescent="0.2">
      <c r="A25" s="393" t="s">
        <v>99</v>
      </c>
      <c r="B25" s="392" t="s">
        <v>98</v>
      </c>
      <c r="C25" s="392"/>
      <c r="D25" s="392"/>
      <c r="E25" s="392"/>
      <c r="F25" s="43"/>
      <c r="G25" s="196">
        <f>ROUND(G22*23%,2)</f>
        <v>0</v>
      </c>
      <c r="H25" s="182"/>
      <c r="I25" s="196">
        <f>ROUND(I22*23%,2)</f>
        <v>0</v>
      </c>
      <c r="J25" s="117"/>
      <c r="K25" s="219"/>
    </row>
    <row r="26" spans="1:11" ht="15" customHeight="1" x14ac:dyDescent="0.2">
      <c r="A26" s="393"/>
      <c r="B26" s="392"/>
      <c r="C26" s="392"/>
      <c r="D26" s="392"/>
      <c r="E26" s="392"/>
      <c r="F26" s="43"/>
      <c r="G26" s="43"/>
      <c r="H26" s="43"/>
      <c r="I26" s="43"/>
      <c r="J26" s="117"/>
      <c r="K26" s="219"/>
    </row>
    <row r="27" spans="1:11" ht="5.0999999999999996" customHeight="1" x14ac:dyDescent="0.2">
      <c r="A27" s="186"/>
      <c r="B27" s="43"/>
      <c r="C27" s="43"/>
      <c r="D27" s="43"/>
      <c r="E27" s="43"/>
      <c r="F27" s="43"/>
      <c r="G27" s="222"/>
      <c r="H27" s="182"/>
      <c r="I27" s="96"/>
      <c r="J27" s="117"/>
      <c r="K27" s="219"/>
    </row>
    <row r="28" spans="1:11" ht="15" customHeight="1" x14ac:dyDescent="0.2">
      <c r="A28" s="223"/>
      <c r="B28" s="187" t="str">
        <f>CONCATENATE("Summe ",B24)</f>
        <v>Summe Sach- und Verwaltungsausgaben</v>
      </c>
      <c r="C28" s="43"/>
      <c r="D28" s="43"/>
      <c r="E28" s="43"/>
      <c r="F28" s="43"/>
      <c r="G28" s="233">
        <f>SUMPRODUCT(ROUND(G25,2))</f>
        <v>0</v>
      </c>
      <c r="H28" s="182"/>
      <c r="I28" s="233">
        <f>SUMPRODUCT(ROUND(I25,2))</f>
        <v>0</v>
      </c>
      <c r="J28" s="117"/>
      <c r="K28" s="219"/>
    </row>
    <row r="29" spans="1:11" ht="5.0999999999999996" customHeight="1" x14ac:dyDescent="0.2">
      <c r="A29" s="188"/>
      <c r="B29" s="43"/>
      <c r="C29" s="43"/>
      <c r="D29" s="43"/>
      <c r="E29" s="43"/>
      <c r="F29" s="43"/>
      <c r="G29" s="43"/>
      <c r="H29" s="182"/>
      <c r="I29" s="43"/>
      <c r="J29" s="117"/>
      <c r="K29" s="219"/>
    </row>
    <row r="30" spans="1:11" ht="15" customHeight="1" x14ac:dyDescent="0.2">
      <c r="A30" s="194" t="s">
        <v>25</v>
      </c>
      <c r="B30" s="187"/>
      <c r="C30" s="187"/>
      <c r="D30" s="187"/>
      <c r="E30" s="187"/>
      <c r="F30" s="231"/>
      <c r="G30" s="233">
        <f>G22+G28</f>
        <v>0</v>
      </c>
      <c r="H30" s="232"/>
      <c r="I30" s="233">
        <f>I22+I28</f>
        <v>0</v>
      </c>
      <c r="J30" s="117"/>
      <c r="K30" s="219"/>
    </row>
    <row r="31" spans="1:11" ht="5.0999999999999996" customHeight="1" x14ac:dyDescent="0.2">
      <c r="A31" s="189"/>
      <c r="B31" s="42"/>
      <c r="C31" s="42"/>
      <c r="D31" s="42"/>
      <c r="E31" s="42"/>
      <c r="F31" s="42"/>
      <c r="G31" s="42"/>
      <c r="H31" s="42"/>
      <c r="I31" s="42"/>
      <c r="J31" s="190"/>
      <c r="K31" s="219"/>
    </row>
    <row r="32" spans="1:11" x14ac:dyDescent="0.2">
      <c r="K32" s="219"/>
    </row>
    <row r="33" spans="1:11" ht="15" customHeight="1" x14ac:dyDescent="0.2">
      <c r="A33" s="55" t="s">
        <v>68</v>
      </c>
      <c r="B33" s="56"/>
      <c r="C33" s="56"/>
      <c r="D33" s="56"/>
      <c r="E33" s="56"/>
      <c r="F33" s="56"/>
      <c r="G33" s="56"/>
      <c r="H33" s="56"/>
      <c r="I33" s="56"/>
      <c r="J33" s="57"/>
      <c r="K33" s="219"/>
    </row>
    <row r="34" spans="1:11" ht="5.0999999999999996" customHeight="1" x14ac:dyDescent="0.2">
      <c r="A34" s="184"/>
      <c r="B34" s="185"/>
      <c r="C34" s="185"/>
      <c r="D34" s="43"/>
      <c r="E34" s="43"/>
      <c r="F34" s="43"/>
      <c r="G34" s="43"/>
      <c r="H34" s="43"/>
      <c r="I34" s="43"/>
      <c r="J34" s="117"/>
      <c r="K34" s="219"/>
    </row>
    <row r="35" spans="1:11" ht="15" customHeight="1" x14ac:dyDescent="0.2">
      <c r="A35" s="181"/>
      <c r="B35" s="43"/>
      <c r="C35" s="43"/>
      <c r="D35" s="43"/>
      <c r="E35" s="43"/>
      <c r="F35" s="43"/>
      <c r="G35" s="229" t="s">
        <v>30</v>
      </c>
      <c r="H35" s="83"/>
      <c r="I35" s="386" t="s">
        <v>93</v>
      </c>
      <c r="J35" s="183"/>
      <c r="K35" s="219"/>
    </row>
    <row r="36" spans="1:11" ht="15" customHeight="1" x14ac:dyDescent="0.2">
      <c r="A36" s="181"/>
      <c r="B36" s="43"/>
      <c r="C36" s="43"/>
      <c r="D36" s="43"/>
      <c r="E36" s="43"/>
      <c r="F36" s="43"/>
      <c r="G36" s="230" t="str">
        <f>IF(MAX('Seite 1'!$H$36,'Seite 1'!$Q$36)=0,"__.__.____",MAX('Seite 1'!$H$36,'Seite 1'!$Q$36))</f>
        <v>__.__.____</v>
      </c>
      <c r="H36" s="6"/>
      <c r="I36" s="387"/>
      <c r="J36" s="183"/>
      <c r="K36" s="219"/>
    </row>
    <row r="37" spans="1:11" ht="15" customHeight="1" x14ac:dyDescent="0.2">
      <c r="A37" s="194" t="s">
        <v>18</v>
      </c>
      <c r="B37" s="187" t="s">
        <v>71</v>
      </c>
      <c r="C37" s="43"/>
      <c r="D37" s="43"/>
      <c r="E37" s="43"/>
      <c r="F37" s="43"/>
      <c r="G37" s="96" t="s">
        <v>15</v>
      </c>
      <c r="H37" s="182"/>
      <c r="I37" s="96" t="s">
        <v>15</v>
      </c>
      <c r="J37" s="183"/>
      <c r="K37" s="219"/>
    </row>
    <row r="38" spans="1:11" ht="15" customHeight="1" x14ac:dyDescent="0.2">
      <c r="A38" s="186" t="s">
        <v>26</v>
      </c>
      <c r="B38" s="43" t="s">
        <v>84</v>
      </c>
      <c r="C38" s="43"/>
      <c r="D38" s="43"/>
      <c r="E38" s="43"/>
      <c r="F38" s="43"/>
      <c r="G38" s="197"/>
      <c r="H38" s="182"/>
      <c r="I38" s="197"/>
      <c r="J38" s="117"/>
      <c r="K38" s="219"/>
    </row>
    <row r="39" spans="1:11" ht="15" customHeight="1" x14ac:dyDescent="0.2">
      <c r="A39" s="186" t="s">
        <v>27</v>
      </c>
      <c r="B39" s="43" t="s">
        <v>85</v>
      </c>
      <c r="C39" s="43"/>
      <c r="D39" s="43"/>
      <c r="E39" s="43"/>
      <c r="F39" s="43"/>
      <c r="G39" s="199"/>
      <c r="H39" s="182"/>
      <c r="I39" s="199"/>
      <c r="J39" s="117"/>
      <c r="K39" s="219"/>
    </row>
    <row r="40" spans="1:11" ht="15" customHeight="1" x14ac:dyDescent="0.2">
      <c r="A40" s="186"/>
      <c r="B40" s="187" t="str">
        <f>CONCATENATE("Summe ",B37)</f>
        <v>Summe Eigenmittel</v>
      </c>
      <c r="C40" s="43"/>
      <c r="D40" s="43"/>
      <c r="E40" s="43"/>
      <c r="F40" s="43"/>
      <c r="G40" s="233">
        <f>SUMPRODUCT(ROUND(G38:G39,2))</f>
        <v>0</v>
      </c>
      <c r="H40" s="182"/>
      <c r="I40" s="233">
        <f>SUMPRODUCT(ROUND(I38:I39,2))</f>
        <v>0</v>
      </c>
      <c r="J40" s="117"/>
      <c r="K40" s="219"/>
    </row>
    <row r="41" spans="1:11" ht="5.0999999999999996" customHeight="1" x14ac:dyDescent="0.2">
      <c r="A41" s="186"/>
      <c r="B41" s="187"/>
      <c r="C41" s="43"/>
      <c r="D41" s="43"/>
      <c r="E41" s="43"/>
      <c r="F41" s="43"/>
      <c r="G41" s="38"/>
      <c r="H41" s="182"/>
      <c r="I41" s="38"/>
      <c r="J41" s="117"/>
      <c r="K41" s="219"/>
    </row>
    <row r="42" spans="1:11" ht="15" customHeight="1" x14ac:dyDescent="0.2">
      <c r="A42" s="225" t="s">
        <v>9</v>
      </c>
      <c r="B42" s="226" t="s">
        <v>86</v>
      </c>
      <c r="C42" s="43"/>
      <c r="D42" s="43"/>
      <c r="E42" s="43"/>
      <c r="F42" s="43"/>
      <c r="G42" s="43"/>
      <c r="H42" s="182"/>
      <c r="I42" s="43"/>
      <c r="J42" s="117"/>
      <c r="K42" s="219"/>
    </row>
    <row r="43" spans="1:11" ht="15" customHeight="1" x14ac:dyDescent="0.2">
      <c r="A43" s="227" t="s">
        <v>87</v>
      </c>
      <c r="B43" s="58" t="s">
        <v>88</v>
      </c>
      <c r="C43" s="43"/>
      <c r="D43" s="43"/>
      <c r="E43" s="43"/>
      <c r="F43" s="43"/>
      <c r="G43" s="197"/>
      <c r="H43" s="182"/>
      <c r="I43" s="197"/>
      <c r="J43" s="117"/>
      <c r="K43" s="219"/>
    </row>
    <row r="44" spans="1:11" ht="15" customHeight="1" x14ac:dyDescent="0.2">
      <c r="A44" s="227" t="s">
        <v>89</v>
      </c>
      <c r="B44" s="58" t="s">
        <v>90</v>
      </c>
      <c r="C44" s="43"/>
      <c r="D44" s="43"/>
      <c r="E44" s="43"/>
      <c r="F44" s="43"/>
      <c r="G44" s="200"/>
      <c r="H44" s="182"/>
      <c r="I44" s="200"/>
      <c r="J44" s="117"/>
      <c r="K44" s="219"/>
    </row>
    <row r="45" spans="1:11" ht="15" customHeight="1" x14ac:dyDescent="0.2">
      <c r="A45" s="227" t="s">
        <v>91</v>
      </c>
      <c r="B45" s="58" t="s">
        <v>92</v>
      </c>
      <c r="C45" s="43"/>
      <c r="D45" s="43"/>
      <c r="E45" s="43"/>
      <c r="F45" s="43"/>
      <c r="G45" s="198"/>
      <c r="H45" s="182"/>
      <c r="I45" s="198"/>
      <c r="J45" s="117"/>
      <c r="K45" s="219"/>
    </row>
    <row r="46" spans="1:11" ht="15" customHeight="1" x14ac:dyDescent="0.2">
      <c r="A46" s="228"/>
      <c r="B46" s="187" t="str">
        <f>CONCATENATE("Summe ",B42)</f>
        <v>Summe Drittmittel</v>
      </c>
      <c r="C46" s="43"/>
      <c r="D46" s="43"/>
      <c r="E46" s="43"/>
      <c r="F46" s="43"/>
      <c r="G46" s="233">
        <f>SUMPRODUCT(ROUND(G43:G45,2))</f>
        <v>0</v>
      </c>
      <c r="H46" s="182"/>
      <c r="I46" s="233">
        <f>SUMPRODUCT(ROUND(I43:I45,2))</f>
        <v>0</v>
      </c>
      <c r="J46" s="117"/>
      <c r="K46" s="219"/>
    </row>
    <row r="47" spans="1:11" ht="5.0999999999999996" customHeight="1" x14ac:dyDescent="0.2">
      <c r="A47" s="186"/>
      <c r="B47" s="191"/>
      <c r="C47" s="43"/>
      <c r="D47" s="43"/>
      <c r="E47" s="43"/>
      <c r="F47" s="43"/>
      <c r="G47" s="43"/>
      <c r="H47" s="182"/>
      <c r="I47" s="43"/>
      <c r="J47" s="117"/>
      <c r="K47" s="219"/>
    </row>
    <row r="48" spans="1:11" ht="15" customHeight="1" x14ac:dyDescent="0.2">
      <c r="A48" s="194" t="s">
        <v>72</v>
      </c>
      <c r="B48" s="187" t="s">
        <v>24</v>
      </c>
      <c r="C48" s="43"/>
      <c r="D48" s="43"/>
      <c r="E48" s="43"/>
      <c r="F48" s="43"/>
      <c r="G48" s="237"/>
      <c r="H48" s="182"/>
      <c r="I48" s="237"/>
      <c r="J48" s="117"/>
      <c r="K48" s="219"/>
    </row>
    <row r="49" spans="1:11" ht="5.0999999999999996" customHeight="1" x14ac:dyDescent="0.2">
      <c r="A49" s="188"/>
      <c r="B49" s="43"/>
      <c r="C49" s="43"/>
      <c r="D49" s="43"/>
      <c r="E49" s="43"/>
      <c r="F49" s="43"/>
      <c r="G49" s="39"/>
      <c r="H49" s="182"/>
      <c r="I49" s="39"/>
      <c r="J49" s="117"/>
      <c r="K49" s="219"/>
    </row>
    <row r="50" spans="1:11" ht="15" customHeight="1" x14ac:dyDescent="0.2">
      <c r="A50" s="194" t="s">
        <v>14</v>
      </c>
      <c r="B50" s="187"/>
      <c r="C50" s="187"/>
      <c r="D50" s="187"/>
      <c r="E50" s="187"/>
      <c r="F50" s="231"/>
      <c r="G50" s="233">
        <f>G40+G46+ROUND(G48,2)</f>
        <v>0</v>
      </c>
      <c r="H50" s="232"/>
      <c r="I50" s="233">
        <f>I40+I46+ROUND(I48,2)</f>
        <v>0</v>
      </c>
      <c r="J50" s="117"/>
      <c r="K50" s="219"/>
    </row>
    <row r="51" spans="1:11" ht="5.0999999999999996" customHeight="1" x14ac:dyDescent="0.2">
      <c r="A51" s="189"/>
      <c r="B51" s="42"/>
      <c r="C51" s="42"/>
      <c r="D51" s="42"/>
      <c r="E51" s="42"/>
      <c r="F51" s="42"/>
      <c r="G51" s="42"/>
      <c r="H51" s="42"/>
      <c r="I51" s="42"/>
      <c r="J51" s="190"/>
      <c r="K51" s="219"/>
    </row>
    <row r="52" spans="1:11" x14ac:dyDescent="0.2">
      <c r="K52" s="219"/>
    </row>
    <row r="53" spans="1:11" ht="15" customHeight="1" x14ac:dyDescent="0.2">
      <c r="A53" s="394" t="str">
        <f>IF(I53&gt;0,"Abgleich Ausgaben zu Finanzierung: Mehrausgaben (in €)",IF(I53&lt;0,"Abgleich Ausgaben zu Finanzierung: Überzahlung (in €)","Ausgaben gleich Finanzierung"))</f>
        <v>Ausgaben gleich Finanzierung</v>
      </c>
      <c r="B53" s="395"/>
      <c r="C53" s="395"/>
      <c r="D53" s="395"/>
      <c r="E53" s="395"/>
      <c r="F53" s="395"/>
      <c r="G53" s="395"/>
      <c r="H53" s="395"/>
      <c r="I53" s="203">
        <f>I30-I50</f>
        <v>0</v>
      </c>
      <c r="J53" s="97"/>
      <c r="K53" s="219"/>
    </row>
    <row r="54" spans="1:11" ht="5.0999999999999996" customHeight="1" x14ac:dyDescent="0.2">
      <c r="A54" s="40"/>
      <c r="B54" s="40"/>
      <c r="C54" s="40"/>
      <c r="D54" s="40"/>
      <c r="E54" s="40"/>
      <c r="F54" s="40"/>
      <c r="G54" s="40"/>
      <c r="H54" s="40"/>
      <c r="I54" s="41"/>
      <c r="K54" s="219"/>
    </row>
    <row r="55" spans="1:11" ht="15" customHeight="1" x14ac:dyDescent="0.2">
      <c r="A55" s="390" t="str">
        <f>IF(A53="Abgleich Ausgaben zu Finanzierung: Überzahlung (in €)","Achtung! Überzahlung nicht gleich Rückzahlungsbetrag!",IF(A53="Abgleich Ausgaben zu Finanzierung: Mehrausgaben (in €)","Achtung! Finanzierung ist nicht ausgeglichen!",""))</f>
        <v/>
      </c>
      <c r="B55" s="390"/>
      <c r="C55" s="390"/>
      <c r="D55" s="390"/>
      <c r="E55" s="390"/>
      <c r="F55" s="390"/>
      <c r="G55" s="390"/>
      <c r="H55" s="213"/>
      <c r="K55" s="219"/>
    </row>
    <row r="56" spans="1:11" ht="12" customHeight="1" x14ac:dyDescent="0.2">
      <c r="A56" s="40"/>
      <c r="B56" s="40"/>
      <c r="C56" s="40"/>
      <c r="D56" s="40"/>
      <c r="E56" s="40"/>
      <c r="F56" s="40"/>
      <c r="G56" s="40"/>
      <c r="H56" s="40"/>
      <c r="I56" s="41"/>
      <c r="K56" s="219"/>
    </row>
    <row r="57" spans="1:11" ht="18" customHeight="1" x14ac:dyDescent="0.2">
      <c r="A57" s="214" t="s">
        <v>73</v>
      </c>
      <c r="B57" s="215"/>
      <c r="C57" s="215"/>
      <c r="D57" s="215"/>
      <c r="E57" s="215"/>
      <c r="F57" s="215"/>
      <c r="G57" s="215"/>
      <c r="H57" s="215"/>
      <c r="I57" s="215"/>
      <c r="J57" s="97"/>
      <c r="K57" s="219"/>
    </row>
    <row r="58" spans="1:11" ht="5.0999999999999996" customHeight="1" x14ac:dyDescent="0.2">
      <c r="A58" s="204"/>
      <c r="B58" s="205"/>
      <c r="C58" s="205"/>
      <c r="D58" s="205"/>
      <c r="E58" s="205"/>
      <c r="F58" s="205"/>
      <c r="G58" s="205"/>
      <c r="H58" s="205"/>
      <c r="I58" s="206"/>
      <c r="J58" s="207"/>
      <c r="K58" s="219"/>
    </row>
    <row r="59" spans="1:11" ht="15" customHeight="1" x14ac:dyDescent="0.2">
      <c r="A59" s="208" t="s">
        <v>100</v>
      </c>
      <c r="B59" s="201"/>
      <c r="C59" s="201"/>
      <c r="D59" s="201"/>
      <c r="E59" s="201"/>
      <c r="F59" s="201"/>
      <c r="G59" s="43"/>
      <c r="H59" s="201"/>
      <c r="I59" s="196">
        <f>IF(I30="",0,MAX(0,I30-I46))</f>
        <v>0</v>
      </c>
      <c r="J59" s="117"/>
      <c r="K59" s="219"/>
    </row>
    <row r="60" spans="1:11" ht="5.0999999999999996" customHeight="1" x14ac:dyDescent="0.2">
      <c r="A60" s="209"/>
      <c r="B60" s="201"/>
      <c r="C60" s="201"/>
      <c r="D60" s="201"/>
      <c r="E60" s="201"/>
      <c r="F60" s="201"/>
      <c r="G60" s="43"/>
      <c r="H60" s="201"/>
      <c r="I60" s="202"/>
      <c r="J60" s="117"/>
      <c r="K60" s="219"/>
    </row>
    <row r="61" spans="1:11" ht="15" customHeight="1" x14ac:dyDescent="0.2">
      <c r="A61" s="388" t="s">
        <v>101</v>
      </c>
      <c r="B61" s="389"/>
      <c r="C61" s="389"/>
      <c r="D61" s="389"/>
      <c r="E61" s="389"/>
      <c r="F61" s="389"/>
      <c r="G61" s="389"/>
      <c r="H61" s="201"/>
      <c r="I61" s="241">
        <f>IF(I53&lt;&gt;0,0,IF(I59=0,0,ROUND(I48/I59,4)))</f>
        <v>0</v>
      </c>
      <c r="J61" s="117"/>
      <c r="K61" s="239">
        <v>0.9</v>
      </c>
    </row>
    <row r="62" spans="1:11" ht="15" customHeight="1" x14ac:dyDescent="0.2">
      <c r="A62" s="388"/>
      <c r="B62" s="389"/>
      <c r="C62" s="389"/>
      <c r="D62" s="389"/>
      <c r="E62" s="389"/>
      <c r="F62" s="389"/>
      <c r="G62" s="389"/>
      <c r="H62" s="201"/>
      <c r="I62" s="235"/>
      <c r="J62" s="117"/>
      <c r="K62" s="240"/>
    </row>
    <row r="63" spans="1:11" ht="5.0999999999999996" customHeight="1" x14ac:dyDescent="0.2">
      <c r="A63" s="209"/>
      <c r="B63" s="201"/>
      <c r="C63" s="201"/>
      <c r="D63" s="201"/>
      <c r="E63" s="201"/>
      <c r="F63" s="201"/>
      <c r="G63" s="43"/>
      <c r="H63" s="201"/>
      <c r="I63" s="202"/>
      <c r="J63" s="117"/>
      <c r="K63" s="219"/>
    </row>
    <row r="64" spans="1:11" ht="15" customHeight="1" x14ac:dyDescent="0.2">
      <c r="A64" s="388" t="s">
        <v>102</v>
      </c>
      <c r="B64" s="389"/>
      <c r="C64" s="389"/>
      <c r="D64" s="389"/>
      <c r="E64" s="389"/>
      <c r="F64" s="389"/>
      <c r="G64" s="389"/>
      <c r="H64" s="201"/>
      <c r="I64" s="241">
        <f>IF(I53&lt;&gt;0,0,IF(I59=0,0,ROUND(I40/I59,4)))</f>
        <v>0</v>
      </c>
      <c r="J64" s="117"/>
      <c r="K64" s="239">
        <v>0.1</v>
      </c>
    </row>
    <row r="65" spans="1:11" ht="15" customHeight="1" x14ac:dyDescent="0.2">
      <c r="A65" s="388"/>
      <c r="B65" s="389"/>
      <c r="C65" s="389"/>
      <c r="D65" s="389"/>
      <c r="E65" s="389"/>
      <c r="F65" s="389"/>
      <c r="G65" s="389"/>
      <c r="H65" s="201"/>
      <c r="I65" s="236"/>
      <c r="J65" s="117"/>
      <c r="K65" s="219"/>
    </row>
    <row r="66" spans="1:11" ht="5.0999999999999996" customHeight="1" x14ac:dyDescent="0.2">
      <c r="A66" s="210"/>
      <c r="B66" s="211"/>
      <c r="C66" s="211"/>
      <c r="D66" s="211"/>
      <c r="E66" s="211"/>
      <c r="F66" s="211"/>
      <c r="G66" s="211"/>
      <c r="H66" s="211"/>
      <c r="I66" s="212"/>
      <c r="J66" s="190"/>
      <c r="K66" s="219"/>
    </row>
    <row r="67" spans="1:11" ht="12" customHeight="1" x14ac:dyDescent="0.2">
      <c r="A67" s="201"/>
      <c r="B67" s="201"/>
      <c r="C67" s="201"/>
      <c r="D67" s="201"/>
      <c r="E67" s="201"/>
      <c r="F67" s="201"/>
      <c r="G67" s="201"/>
      <c r="H67" s="201"/>
      <c r="I67" s="202"/>
      <c r="K67" s="219"/>
    </row>
    <row r="68" spans="1:11" ht="12" customHeight="1" x14ac:dyDescent="0.2">
      <c r="A68" s="44" t="str">
        <f>'Seite 1'!$A$67</f>
        <v>VWN Förderung der Teilhabe am gesellschaftlichen Leben (AGATHE)</v>
      </c>
      <c r="K68" s="219"/>
    </row>
    <row r="69" spans="1:11" ht="12" customHeight="1" x14ac:dyDescent="0.2">
      <c r="A69" s="44" t="str">
        <f>'Seite 1'!$A$68</f>
        <v>Formularversion: V 2.1 vom 09.02.24 - öffentlich -</v>
      </c>
      <c r="K69" s="219"/>
    </row>
  </sheetData>
  <sheetProtection password="EDE9" sheet="1" objects="1" scenarios="1"/>
  <mergeCells count="14">
    <mergeCell ref="I1:J1"/>
    <mergeCell ref="I2:J2"/>
    <mergeCell ref="I8:I9"/>
    <mergeCell ref="A61:G62"/>
    <mergeCell ref="A64:G65"/>
    <mergeCell ref="A55:G55"/>
    <mergeCell ref="I35:I36"/>
    <mergeCell ref="B17:E18"/>
    <mergeCell ref="B25:E26"/>
    <mergeCell ref="A25:A26"/>
    <mergeCell ref="A53:H53"/>
    <mergeCell ref="A17:A18"/>
    <mergeCell ref="B19:E20"/>
    <mergeCell ref="A19:A20"/>
  </mergeCells>
  <phoneticPr fontId="9" type="noConversion"/>
  <conditionalFormatting sqref="I1:J2">
    <cfRule type="cellIs" dxfId="4" priority="16" stopIfTrue="1" operator="equal">
      <formula>0</formula>
    </cfRule>
  </conditionalFormatting>
  <conditionalFormatting sqref="I61">
    <cfRule type="cellIs" dxfId="3" priority="2" operator="greaterThanOrEqual">
      <formula>K61</formula>
    </cfRule>
  </conditionalFormatting>
  <conditionalFormatting sqref="I64">
    <cfRule type="cellIs" dxfId="2" priority="1" operator="lessThanOrEqual">
      <formula>K64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showGridLines="0" zoomScaleNormal="100" workbookViewId="0">
      <selection activeCell="A44" sqref="A44:H44"/>
    </sheetView>
  </sheetViews>
  <sheetFormatPr baseColWidth="10" defaultColWidth="11.42578125" defaultRowHeight="12.75" customHeight="1" x14ac:dyDescent="0.2"/>
  <cols>
    <col min="1" max="18" width="5.140625" style="6" customWidth="1"/>
    <col min="19" max="19" width="0.85546875" style="94" customWidth="1"/>
    <col min="20" max="16384" width="11.42578125" style="6"/>
  </cols>
  <sheetData>
    <row r="1" spans="1:20" ht="15" customHeight="1" x14ac:dyDescent="0.2">
      <c r="L1" s="1"/>
      <c r="M1" s="1"/>
      <c r="N1" s="1" t="s">
        <v>28</v>
      </c>
      <c r="O1" s="396" t="str">
        <f>'Seite 1'!$P$18</f>
        <v>F-AGT</v>
      </c>
      <c r="P1" s="396"/>
      <c r="Q1" s="396"/>
      <c r="R1" s="396"/>
      <c r="S1" s="396"/>
    </row>
    <row r="2" spans="1:20" ht="15" customHeight="1" x14ac:dyDescent="0.2">
      <c r="B2" s="18"/>
      <c r="C2" s="18"/>
      <c r="D2" s="18"/>
      <c r="E2" s="18"/>
      <c r="F2" s="18"/>
      <c r="G2" s="18"/>
      <c r="H2" s="18"/>
      <c r="I2" s="18"/>
      <c r="J2" s="18"/>
      <c r="L2" s="1"/>
      <c r="M2" s="1"/>
      <c r="N2" s="1" t="s">
        <v>29</v>
      </c>
      <c r="O2" s="397">
        <f ca="1">'Seite 1'!$P$17</f>
        <v>45331</v>
      </c>
      <c r="P2" s="397"/>
      <c r="Q2" s="397"/>
      <c r="R2" s="397"/>
      <c r="S2" s="397"/>
    </row>
    <row r="3" spans="1:20" ht="12" customHeight="1" x14ac:dyDescent="0.2"/>
    <row r="4" spans="1:20" ht="18" customHeight="1" x14ac:dyDescent="0.2">
      <c r="A4" s="104" t="s">
        <v>136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</row>
    <row r="5" spans="1:20" ht="12" customHeight="1" x14ac:dyDescent="0.2">
      <c r="A5" s="15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7"/>
    </row>
    <row r="6" spans="1:20" ht="15" customHeight="1" x14ac:dyDescent="0.2">
      <c r="A6" s="63" t="s">
        <v>103</v>
      </c>
      <c r="S6" s="161"/>
      <c r="T6" s="158"/>
    </row>
    <row r="7" spans="1:20" ht="5.0999999999999996" customHeight="1" x14ac:dyDescent="0.2">
      <c r="A7" s="83"/>
      <c r="O7" s="45"/>
      <c r="P7" s="45"/>
      <c r="Q7" s="45"/>
      <c r="R7" s="45"/>
      <c r="S7" s="159"/>
    </row>
    <row r="8" spans="1:20" ht="18" customHeight="1" x14ac:dyDescent="0.2">
      <c r="A8" s="160" t="s">
        <v>3</v>
      </c>
      <c r="B8" s="6" t="s">
        <v>19</v>
      </c>
      <c r="S8" s="161"/>
    </row>
    <row r="9" spans="1:20" ht="5.0999999999999996" customHeight="1" x14ac:dyDescent="0.2">
      <c r="A9" s="160"/>
      <c r="S9" s="161"/>
    </row>
    <row r="10" spans="1:20" ht="18" customHeight="1" x14ac:dyDescent="0.2">
      <c r="A10" s="160" t="s">
        <v>3</v>
      </c>
      <c r="B10" s="6" t="s">
        <v>20</v>
      </c>
      <c r="S10" s="161"/>
    </row>
    <row r="11" spans="1:20" ht="5.0999999999999996" customHeight="1" x14ac:dyDescent="0.2">
      <c r="A11" s="160"/>
      <c r="S11" s="161"/>
    </row>
    <row r="12" spans="1:20" ht="18" customHeight="1" x14ac:dyDescent="0.2">
      <c r="A12" s="160" t="s">
        <v>3</v>
      </c>
      <c r="B12" s="94" t="s">
        <v>22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S12" s="161"/>
    </row>
    <row r="13" spans="1:20" ht="5.0999999999999996" customHeight="1" x14ac:dyDescent="0.2">
      <c r="A13" s="160"/>
      <c r="S13" s="161"/>
    </row>
    <row r="14" spans="1:20" ht="18" customHeight="1" x14ac:dyDescent="0.2">
      <c r="A14" s="160" t="s">
        <v>3</v>
      </c>
      <c r="B14" s="6" t="s">
        <v>21</v>
      </c>
      <c r="S14" s="161"/>
    </row>
    <row r="15" spans="1:20" ht="5.0999999999999996" customHeight="1" x14ac:dyDescent="0.2">
      <c r="A15" s="1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161"/>
    </row>
    <row r="16" spans="1:20" ht="18" customHeight="1" x14ac:dyDescent="0.2">
      <c r="A16" s="160" t="s">
        <v>3</v>
      </c>
      <c r="B16" s="94" t="s">
        <v>23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S16" s="161"/>
    </row>
    <row r="17" spans="1:20" ht="5.0999999999999996" customHeight="1" x14ac:dyDescent="0.2">
      <c r="A17" s="1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162"/>
    </row>
    <row r="18" spans="1:20" ht="18" customHeight="1" x14ac:dyDescent="0.2">
      <c r="A18" s="160" t="s">
        <v>3</v>
      </c>
      <c r="B18" s="94" t="s">
        <v>104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S18" s="161"/>
    </row>
    <row r="19" spans="1:20" ht="5.0999999999999996" customHeight="1" x14ac:dyDescent="0.2">
      <c r="A19" s="160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S19" s="161"/>
    </row>
    <row r="20" spans="1:20" ht="18" customHeight="1" x14ac:dyDescent="0.2">
      <c r="A20" s="160" t="s">
        <v>3</v>
      </c>
      <c r="B20" s="398" t="s">
        <v>105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161"/>
    </row>
    <row r="21" spans="1:20" ht="12" customHeight="1" x14ac:dyDescent="0.2">
      <c r="A21" s="160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161"/>
    </row>
    <row r="22" spans="1:20" ht="5.0999999999999996" customHeight="1" x14ac:dyDescent="0.2">
      <c r="A22" s="1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162"/>
    </row>
    <row r="23" spans="1:20" ht="18" customHeight="1" x14ac:dyDescent="0.2">
      <c r="A23" s="160" t="s">
        <v>3</v>
      </c>
      <c r="B23" s="398" t="s">
        <v>106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161"/>
    </row>
    <row r="24" spans="1:20" ht="12" customHeight="1" x14ac:dyDescent="0.2">
      <c r="A24" s="160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162"/>
    </row>
    <row r="25" spans="1:20" ht="12" customHeight="1" x14ac:dyDescent="0.2">
      <c r="A25" s="160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162"/>
    </row>
    <row r="26" spans="1:20" ht="5.0999999999999996" customHeight="1" x14ac:dyDescent="0.2">
      <c r="A26" s="1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62"/>
    </row>
    <row r="27" spans="1:20" s="164" customFormat="1" ht="18" customHeight="1" x14ac:dyDescent="0.2">
      <c r="A27" s="163" t="s">
        <v>3</v>
      </c>
      <c r="B27" s="119" t="s">
        <v>107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5"/>
    </row>
    <row r="28" spans="1:20" s="164" customFormat="1" ht="5.0999999999999996" customHeight="1" x14ac:dyDescent="0.2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7"/>
    </row>
    <row r="29" spans="1:20" s="164" customFormat="1" ht="18" customHeight="1" x14ac:dyDescent="0.2">
      <c r="A29" s="168"/>
      <c r="B29" s="169"/>
      <c r="C29" s="169"/>
      <c r="D29" s="169"/>
      <c r="E29" s="169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13"/>
      <c r="T29" s="166"/>
    </row>
    <row r="30" spans="1:20" s="164" customFormat="1" ht="5.0999999999999996" customHeight="1" x14ac:dyDescent="0.2">
      <c r="A30" s="168"/>
      <c r="B30" s="169"/>
      <c r="C30" s="169"/>
      <c r="D30" s="169"/>
      <c r="E30" s="169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13"/>
    </row>
    <row r="31" spans="1:20" s="164" customFormat="1" ht="18" customHeight="1" x14ac:dyDescent="0.2">
      <c r="A31" s="168"/>
      <c r="B31" s="169"/>
      <c r="C31" s="169"/>
      <c r="D31" s="169"/>
      <c r="E31" s="169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13"/>
    </row>
    <row r="32" spans="1:20" s="164" customFormat="1" ht="5.0999999999999996" customHeight="1" x14ac:dyDescent="0.2">
      <c r="A32" s="168"/>
      <c r="B32" s="169"/>
      <c r="C32" s="169"/>
      <c r="D32" s="169"/>
      <c r="E32" s="169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13"/>
    </row>
    <row r="33" spans="1:19" s="164" customFormat="1" ht="18" customHeight="1" x14ac:dyDescent="0.2">
      <c r="A33" s="168"/>
      <c r="B33" s="119" t="s">
        <v>108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6"/>
      <c r="P33" s="6"/>
      <c r="Q33" s="6"/>
      <c r="R33" s="6"/>
      <c r="S33" s="161"/>
    </row>
    <row r="34" spans="1:19" ht="5.0999999999999996" customHeight="1" x14ac:dyDescent="0.2">
      <c r="A34" s="83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170"/>
    </row>
    <row r="35" spans="1:19" ht="18" customHeight="1" x14ac:dyDescent="0.2">
      <c r="A35" s="160" t="s">
        <v>3</v>
      </c>
      <c r="B35" s="400" t="s">
        <v>148</v>
      </c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161"/>
    </row>
    <row r="36" spans="1:19" ht="12" customHeight="1" x14ac:dyDescent="0.2">
      <c r="A36" s="160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95"/>
    </row>
    <row r="37" spans="1:19" ht="12" customHeight="1" x14ac:dyDescent="0.2">
      <c r="A37" s="160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95"/>
    </row>
    <row r="38" spans="1:19" ht="12" customHeight="1" x14ac:dyDescent="0.2">
      <c r="A38" s="84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171"/>
    </row>
    <row r="39" spans="1:19" ht="12" customHeigh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" customHeigh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" customHeigh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s="52" customFormat="1" ht="12" customHeight="1" x14ac:dyDescent="0.2">
      <c r="A44" s="401"/>
      <c r="B44" s="401"/>
      <c r="C44" s="401"/>
      <c r="D44" s="401"/>
      <c r="E44" s="401"/>
      <c r="F44" s="401"/>
      <c r="G44" s="401"/>
      <c r="H44" s="401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52" customFormat="1" ht="12" customHeight="1" x14ac:dyDescent="0.2">
      <c r="A45" s="403"/>
      <c r="B45" s="403"/>
      <c r="C45" s="403"/>
      <c r="D45" s="403"/>
      <c r="E45" s="403"/>
      <c r="F45" s="403"/>
      <c r="G45" s="404">
        <f ca="1">IF('Seite 1'!$P$17="","",'Seite 1'!$P$17)</f>
        <v>45331</v>
      </c>
      <c r="H45" s="404"/>
      <c r="I45" s="53"/>
      <c r="J45" s="403"/>
      <c r="K45" s="403"/>
      <c r="L45" s="403"/>
      <c r="M45" s="403"/>
      <c r="N45" s="403"/>
      <c r="O45" s="403"/>
      <c r="P45" s="403"/>
      <c r="Q45" s="403"/>
      <c r="R45" s="403"/>
      <c r="S45" s="403"/>
    </row>
    <row r="46" spans="1:19" s="52" customFormat="1" ht="12" customHeight="1" x14ac:dyDescent="0.2">
      <c r="A46" s="54" t="s">
        <v>11</v>
      </c>
      <c r="B46" s="54"/>
      <c r="C46" s="54"/>
      <c r="D46" s="54"/>
      <c r="E46" s="54"/>
      <c r="J46" s="172" t="s">
        <v>62</v>
      </c>
      <c r="K46" s="91"/>
      <c r="L46" s="91"/>
      <c r="M46" s="91"/>
      <c r="N46" s="91"/>
      <c r="O46" s="91"/>
      <c r="P46" s="91"/>
      <c r="Q46" s="91"/>
      <c r="R46" s="91"/>
      <c r="S46" s="91"/>
    </row>
    <row r="47" spans="1:19" s="52" customFormat="1" ht="12" customHeight="1" x14ac:dyDescent="0.2">
      <c r="J47" s="173" t="s">
        <v>63</v>
      </c>
      <c r="K47" s="92"/>
      <c r="L47" s="92"/>
      <c r="M47" s="92"/>
      <c r="N47" s="92"/>
      <c r="O47" s="92"/>
      <c r="P47" s="92"/>
      <c r="Q47" s="92"/>
      <c r="R47" s="92"/>
      <c r="S47" s="92"/>
    </row>
    <row r="48" spans="1:19" ht="12" customHeight="1" x14ac:dyDescent="0.2"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1:19" ht="15" customHeight="1" x14ac:dyDescent="0.2">
      <c r="A49" s="175" t="s">
        <v>64</v>
      </c>
      <c r="J49" s="174"/>
      <c r="K49" s="174"/>
      <c r="L49" s="174"/>
      <c r="M49" s="174"/>
      <c r="N49" s="174"/>
      <c r="O49" s="174"/>
      <c r="P49" s="174"/>
      <c r="Q49" s="174"/>
      <c r="R49" s="174"/>
      <c r="S49" s="174"/>
    </row>
    <row r="50" spans="1:19" ht="15" customHeight="1" x14ac:dyDescent="0.2">
      <c r="A50" s="176" t="s">
        <v>121</v>
      </c>
      <c r="J50" s="174"/>
      <c r="K50" s="174"/>
      <c r="L50" s="174"/>
      <c r="M50" s="174"/>
      <c r="N50" s="174"/>
      <c r="O50" s="174"/>
      <c r="P50" s="174"/>
      <c r="Q50" s="174"/>
      <c r="R50" s="174"/>
      <c r="S50" s="174"/>
    </row>
    <row r="51" spans="1:19" ht="15" customHeight="1" x14ac:dyDescent="0.2">
      <c r="A51" s="277" t="str">
        <f>'Übersicht Fachkräfte'!B1</f>
        <v>Übersicht der Fachkräfte</v>
      </c>
      <c r="J51" s="174"/>
      <c r="K51" s="174"/>
      <c r="L51" s="174"/>
      <c r="M51" s="174"/>
      <c r="N51" s="174"/>
      <c r="O51" s="174"/>
      <c r="P51" s="174"/>
      <c r="Q51" s="174"/>
      <c r="R51" s="174"/>
      <c r="S51" s="174"/>
    </row>
    <row r="52" spans="1:19" ht="15" customHeight="1" x14ac:dyDescent="0.2">
      <c r="A52" s="176" t="str">
        <f>IF('Seite 2'!K28=TRUE,"Sachbericht","")</f>
        <v/>
      </c>
      <c r="J52" s="174"/>
      <c r="K52" s="174"/>
      <c r="L52" s="174"/>
      <c r="M52" s="174"/>
      <c r="N52" s="174"/>
      <c r="O52" s="174"/>
      <c r="P52" s="174"/>
      <c r="Q52" s="174"/>
      <c r="R52" s="174"/>
      <c r="S52" s="174"/>
    </row>
    <row r="53" spans="1:19" ht="12" customHeight="1" x14ac:dyDescent="0.2">
      <c r="J53" s="174"/>
      <c r="K53" s="174"/>
      <c r="L53" s="174"/>
      <c r="M53" s="174"/>
      <c r="N53" s="174"/>
      <c r="O53" s="174"/>
      <c r="P53" s="174"/>
      <c r="Q53" s="174"/>
      <c r="R53" s="174"/>
      <c r="S53" s="174"/>
    </row>
    <row r="54" spans="1:19" ht="12" customHeight="1" x14ac:dyDescent="0.2"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ht="12" customHeight="1" x14ac:dyDescent="0.2">
      <c r="J55" s="174"/>
      <c r="K55" s="174"/>
      <c r="L55" s="174"/>
      <c r="M55" s="174"/>
      <c r="N55" s="174"/>
      <c r="O55" s="174"/>
      <c r="P55" s="174"/>
      <c r="Q55" s="174"/>
      <c r="R55" s="174"/>
      <c r="S55" s="174"/>
    </row>
    <row r="56" spans="1:19" ht="12" customHeight="1" x14ac:dyDescent="0.2"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1:19" ht="12" customHeight="1" x14ac:dyDescent="0.2">
      <c r="J57" s="174"/>
      <c r="K57" s="174"/>
      <c r="L57" s="174"/>
      <c r="M57" s="174"/>
      <c r="N57" s="174"/>
      <c r="O57" s="174"/>
      <c r="P57" s="174"/>
      <c r="Q57" s="174"/>
      <c r="R57" s="174"/>
      <c r="S57" s="174"/>
    </row>
    <row r="58" spans="1:19" ht="12" customHeight="1" x14ac:dyDescent="0.2">
      <c r="J58" s="174"/>
      <c r="K58" s="174"/>
      <c r="L58" s="174"/>
      <c r="M58" s="174"/>
      <c r="N58" s="174"/>
      <c r="O58" s="174"/>
      <c r="P58" s="174"/>
      <c r="Q58" s="174"/>
      <c r="R58" s="174"/>
      <c r="S58" s="174"/>
    </row>
    <row r="59" spans="1:19" ht="12" customHeight="1" x14ac:dyDescent="0.2">
      <c r="J59" s="174"/>
      <c r="K59" s="174"/>
      <c r="L59" s="174"/>
      <c r="M59" s="174"/>
      <c r="N59" s="174"/>
      <c r="O59" s="174"/>
      <c r="P59" s="174"/>
      <c r="Q59" s="174"/>
      <c r="R59" s="174"/>
      <c r="S59" s="174"/>
    </row>
    <row r="60" spans="1:19" ht="12" customHeight="1" x14ac:dyDescent="0.2">
      <c r="J60" s="174"/>
      <c r="K60" s="174"/>
      <c r="L60" s="174"/>
      <c r="M60" s="174"/>
      <c r="N60" s="174"/>
      <c r="O60" s="174"/>
      <c r="P60" s="174"/>
      <c r="Q60" s="174"/>
      <c r="R60" s="174"/>
      <c r="S60" s="174"/>
    </row>
    <row r="61" spans="1:19" ht="12" customHeight="1" x14ac:dyDescent="0.2">
      <c r="J61" s="174"/>
      <c r="K61" s="174"/>
      <c r="L61" s="174"/>
      <c r="M61" s="174"/>
      <c r="N61" s="174"/>
      <c r="O61" s="174"/>
      <c r="P61" s="174"/>
      <c r="Q61" s="174"/>
      <c r="R61" s="174"/>
      <c r="S61" s="174"/>
    </row>
    <row r="62" spans="1:19" ht="12" customHeight="1" x14ac:dyDescent="0.2">
      <c r="J62" s="174"/>
      <c r="K62" s="174"/>
      <c r="L62" s="174"/>
      <c r="M62" s="174"/>
      <c r="N62" s="174"/>
      <c r="O62" s="174"/>
      <c r="P62" s="174"/>
      <c r="Q62" s="174"/>
      <c r="R62" s="174"/>
      <c r="S62" s="174"/>
    </row>
    <row r="63" spans="1:19" ht="12" customHeight="1" x14ac:dyDescent="0.2">
      <c r="J63" s="174"/>
      <c r="K63" s="174"/>
      <c r="L63" s="174"/>
      <c r="M63" s="174"/>
      <c r="N63" s="174"/>
      <c r="O63" s="174"/>
      <c r="P63" s="174"/>
      <c r="Q63" s="174"/>
      <c r="R63" s="174"/>
      <c r="S63" s="174"/>
    </row>
    <row r="64" spans="1:19" ht="12" customHeight="1" x14ac:dyDescent="0.2">
      <c r="J64" s="174"/>
      <c r="K64" s="174"/>
      <c r="L64" s="174"/>
      <c r="M64" s="174"/>
      <c r="N64" s="174"/>
      <c r="O64" s="174"/>
      <c r="P64" s="174"/>
      <c r="Q64" s="174"/>
      <c r="R64" s="174"/>
      <c r="S64" s="174"/>
    </row>
    <row r="65" spans="1:19" ht="12" customHeight="1" x14ac:dyDescent="0.2">
      <c r="J65" s="174"/>
      <c r="K65" s="174"/>
      <c r="L65" s="174"/>
      <c r="M65" s="174"/>
      <c r="N65" s="174"/>
      <c r="O65" s="174"/>
      <c r="P65" s="174"/>
      <c r="Q65" s="174"/>
      <c r="R65" s="174"/>
      <c r="S65" s="174"/>
    </row>
    <row r="66" spans="1:19" ht="12" customHeight="1" x14ac:dyDescent="0.2">
      <c r="J66" s="174"/>
      <c r="K66" s="174"/>
      <c r="L66" s="174"/>
      <c r="M66" s="174"/>
      <c r="N66" s="174"/>
      <c r="O66" s="174"/>
      <c r="P66" s="174"/>
      <c r="Q66" s="174"/>
      <c r="R66" s="174"/>
      <c r="S66" s="174"/>
    </row>
    <row r="67" spans="1:19" ht="12" customHeight="1" x14ac:dyDescent="0.2">
      <c r="A67" s="44" t="str">
        <f>'Seite 1'!$A$67</f>
        <v>VWN Förderung der Teilhabe am gesellschaftlichen Leben (AGATHE)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12" customHeight="1" x14ac:dyDescent="0.2">
      <c r="A68" s="44" t="str">
        <f>'Seite 1'!$A$68</f>
        <v>Formularversion: V 2.1 vom 09.02.24 - öffentlich -</v>
      </c>
      <c r="S68" s="6"/>
    </row>
  </sheetData>
  <sheetProtection password="EDE9" sheet="1" objects="1" scenarios="1" selectLockedCells="1"/>
  <mergeCells count="10">
    <mergeCell ref="A44:H44"/>
    <mergeCell ref="J44:S44"/>
    <mergeCell ref="A45:F45"/>
    <mergeCell ref="G45:H45"/>
    <mergeCell ref="J45:S45"/>
    <mergeCell ref="O1:S1"/>
    <mergeCell ref="O2:S2"/>
    <mergeCell ref="B23:R25"/>
    <mergeCell ref="B20:R21"/>
    <mergeCell ref="B35:R37"/>
  </mergeCells>
  <conditionalFormatting sqref="O1:S2">
    <cfRule type="cellIs" dxfId="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81" r:id="rId4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0</xdr:rowOff>
                  </from>
                  <to>
                    <xdr:col>4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5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0</xdr:rowOff>
                  </from>
                  <to>
                    <xdr:col>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workbookViewId="0">
      <selection activeCell="B11" sqref="B11"/>
    </sheetView>
  </sheetViews>
  <sheetFormatPr baseColWidth="10" defaultColWidth="11.42578125" defaultRowHeight="12" x14ac:dyDescent="0.2"/>
  <cols>
    <col min="1" max="1" width="6.7109375" style="245" customWidth="1"/>
    <col min="2" max="2" width="30.7109375" style="243" customWidth="1"/>
    <col min="3" max="3" width="22.7109375" style="245" customWidth="1"/>
    <col min="4" max="9" width="11.7109375" style="245" customWidth="1"/>
    <col min="10" max="12" width="17.7109375" style="245" customWidth="1"/>
    <col min="13" max="13" width="15.7109375" style="245" hidden="1" customWidth="1"/>
    <col min="14" max="16384" width="11.42578125" style="245"/>
  </cols>
  <sheetData>
    <row r="1" spans="1:13" ht="15" customHeight="1" x14ac:dyDescent="0.2">
      <c r="A1" s="242" t="s">
        <v>124</v>
      </c>
      <c r="B1" s="278" t="s">
        <v>126</v>
      </c>
      <c r="C1" s="244"/>
      <c r="D1" s="246"/>
      <c r="E1" s="246"/>
      <c r="F1" s="246"/>
      <c r="G1" s="246"/>
      <c r="H1" s="246"/>
      <c r="K1" s="246" t="s">
        <v>28</v>
      </c>
      <c r="L1" s="276" t="str">
        <f>'Seite 1'!$P$18</f>
        <v>F-AGT</v>
      </c>
      <c r="M1" s="267" t="str">
        <f>"$A$1:$L$"&amp;MAX(A:A)+10</f>
        <v>$A$1:$L$10</v>
      </c>
    </row>
    <row r="2" spans="1:13" s="247" customFormat="1" ht="15" customHeight="1" x14ac:dyDescent="0.2">
      <c r="B2" s="242" t="s">
        <v>125</v>
      </c>
      <c r="L2" s="253" t="str">
        <f>'Seite 1'!$A$67</f>
        <v>VWN Förderung der Teilhabe am gesellschaftlichen Leben (AGATHE)</v>
      </c>
      <c r="M2" s="252"/>
    </row>
    <row r="3" spans="1:13" s="247" customFormat="1" ht="15" customHeight="1" x14ac:dyDescent="0.2">
      <c r="B3" s="248"/>
      <c r="L3" s="254" t="str">
        <f>'Seite 1'!$A$68</f>
        <v>Formularversion: V 2.1 vom 09.02.24 - öffentlich -</v>
      </c>
      <c r="M3" s="252"/>
    </row>
    <row r="4" spans="1:13" s="247" customFormat="1" ht="12" customHeight="1" x14ac:dyDescent="0.2">
      <c r="B4" s="249"/>
      <c r="C4" s="250"/>
      <c r="D4" s="250"/>
      <c r="E4" s="250"/>
      <c r="F4" s="250"/>
      <c r="G4" s="250"/>
      <c r="H4" s="249"/>
      <c r="I4" s="249"/>
      <c r="J4" s="249"/>
      <c r="K4" s="249"/>
      <c r="L4" s="249"/>
      <c r="M4" s="281" t="s">
        <v>131</v>
      </c>
    </row>
    <row r="5" spans="1:13" s="247" customFormat="1" ht="18" customHeight="1" x14ac:dyDescent="0.2">
      <c r="A5" s="259"/>
      <c r="B5" s="260"/>
      <c r="C5" s="260"/>
      <c r="D5" s="260"/>
      <c r="E5" s="260"/>
      <c r="F5" s="260"/>
      <c r="G5" s="260" t="s">
        <v>120</v>
      </c>
      <c r="H5" s="260"/>
      <c r="I5" s="265">
        <f>SUMPRODUCT(ROUND(I6:I7,3))</f>
        <v>0</v>
      </c>
      <c r="J5" s="266">
        <f>SUMPRODUCT(ROUND(J6:J7,2))</f>
        <v>0</v>
      </c>
      <c r="K5" s="266">
        <f t="shared" ref="K5:L5" si="0">SUMPRODUCT(ROUND(K6:K7,2))</f>
        <v>0</v>
      </c>
      <c r="L5" s="283">
        <f t="shared" si="0"/>
        <v>0</v>
      </c>
      <c r="M5" s="280">
        <v>44562</v>
      </c>
    </row>
    <row r="6" spans="1:13" s="247" customFormat="1" ht="15" customHeight="1" x14ac:dyDescent="0.2">
      <c r="A6" s="258"/>
      <c r="B6" s="258"/>
      <c r="C6" s="258"/>
      <c r="D6" s="258"/>
      <c r="E6" s="258"/>
      <c r="G6" s="268" t="s">
        <v>122</v>
      </c>
      <c r="H6" s="269"/>
      <c r="I6" s="270">
        <f>SUMPRODUCT(($C$11:$C$30=$G6)*(ROUND($I$11:$I$30,3)))</f>
        <v>0</v>
      </c>
      <c r="J6" s="271">
        <f>SUMPRODUCT(($C$11:$C$30=$G6)*(ROUND($J$11:$J$30,2)))</f>
        <v>0</v>
      </c>
      <c r="K6" s="271">
        <f>SUMPRODUCT(($C$11:$C$30=$G6)*(ROUND($K$11:$K$30,2)))</f>
        <v>0</v>
      </c>
      <c r="L6" s="271">
        <f>SUMPRODUCT(($C$11:$C$30=$G6)*(ROUND($L$11:$L$30,2)))</f>
        <v>0</v>
      </c>
      <c r="M6" s="282">
        <v>40</v>
      </c>
    </row>
    <row r="7" spans="1:13" s="247" customFormat="1" ht="15" customHeight="1" x14ac:dyDescent="0.2">
      <c r="A7" s="258"/>
      <c r="B7" s="258"/>
      <c r="C7" s="258"/>
      <c r="D7" s="258"/>
      <c r="E7" s="258"/>
      <c r="G7" s="272" t="s">
        <v>123</v>
      </c>
      <c r="H7" s="273"/>
      <c r="I7" s="274">
        <f>SUMPRODUCT(($C$11:$C$30=$G7)*(ROUND($I$11:$I$30,3)))</f>
        <v>0</v>
      </c>
      <c r="J7" s="275">
        <f>SUMPRODUCT(($C$11:$C$30=$G7)*(ROUND($J$11:$J$30,2)))</f>
        <v>0</v>
      </c>
      <c r="K7" s="275">
        <f>SUMPRODUCT(($C$11:$C$30=$G7)*(ROUND($K$11:$K$30,2)))</f>
        <v>0</v>
      </c>
      <c r="L7" s="275">
        <f>SUMPRODUCT(($C$11:$C$30=$G7)*(ROUND($L$11:$L$30,2)))</f>
        <v>0</v>
      </c>
      <c r="M7" s="282">
        <v>39</v>
      </c>
    </row>
    <row r="8" spans="1:13" s="247" customFormat="1" ht="12" customHeight="1" x14ac:dyDescent="0.2">
      <c r="B8" s="249"/>
      <c r="C8" s="250"/>
      <c r="D8" s="250"/>
      <c r="E8" s="250"/>
      <c r="F8" s="250"/>
      <c r="G8" s="250"/>
      <c r="H8" s="249"/>
      <c r="I8" s="249"/>
      <c r="J8" s="249"/>
      <c r="K8" s="249"/>
      <c r="L8" s="249"/>
      <c r="M8" s="282" t="str">
        <f>IF('Seite 1'!H38&gt;=M5,39.5,"")</f>
        <v/>
      </c>
    </row>
    <row r="9" spans="1:13" s="247" customFormat="1" ht="24" customHeight="1" x14ac:dyDescent="0.2">
      <c r="A9" s="405" t="s">
        <v>109</v>
      </c>
      <c r="B9" s="408" t="s">
        <v>110</v>
      </c>
      <c r="C9" s="406" t="s">
        <v>132</v>
      </c>
      <c r="D9" s="405" t="s">
        <v>111</v>
      </c>
      <c r="E9" s="405"/>
      <c r="F9" s="409" t="s">
        <v>112</v>
      </c>
      <c r="G9" s="410"/>
      <c r="H9" s="405" t="s">
        <v>113</v>
      </c>
      <c r="I9" s="405" t="s">
        <v>114</v>
      </c>
      <c r="J9" s="405" t="s">
        <v>129</v>
      </c>
      <c r="K9" s="405" t="s">
        <v>115</v>
      </c>
      <c r="L9" s="405" t="s">
        <v>130</v>
      </c>
      <c r="M9" s="252"/>
    </row>
    <row r="10" spans="1:13" s="247" customFormat="1" ht="24" customHeight="1" x14ac:dyDescent="0.2">
      <c r="A10" s="405"/>
      <c r="B10" s="408"/>
      <c r="C10" s="407"/>
      <c r="D10" s="256" t="s">
        <v>116</v>
      </c>
      <c r="E10" s="256" t="s">
        <v>117</v>
      </c>
      <c r="F10" s="279" t="s">
        <v>118</v>
      </c>
      <c r="G10" s="257" t="s">
        <v>119</v>
      </c>
      <c r="H10" s="405"/>
      <c r="I10" s="405"/>
      <c r="J10" s="405"/>
      <c r="K10" s="405"/>
      <c r="L10" s="405"/>
      <c r="M10" s="252"/>
    </row>
    <row r="11" spans="1:13" s="247" customFormat="1" ht="18" customHeight="1" x14ac:dyDescent="0.2">
      <c r="A11" s="251" t="str">
        <f>IF(COUNTA(B11:K11)&gt;4,ROW()-10,"")</f>
        <v/>
      </c>
      <c r="B11" s="255"/>
      <c r="C11" s="255"/>
      <c r="D11" s="263"/>
      <c r="E11" s="263"/>
      <c r="F11" s="284"/>
      <c r="G11" s="285"/>
      <c r="H11" s="264">
        <f>IF(F11=0,0,ROUND(ROUND(G11,2)/F11,3))</f>
        <v>0</v>
      </c>
      <c r="I11" s="264">
        <f>IF(OR(D11="",E11="",G11=""),0,ROUND(ROUND(DAYS360(D11,E11+1,TRUE)/30,1)*H11/12,3))</f>
        <v>0</v>
      </c>
      <c r="J11" s="261"/>
      <c r="K11" s="262">
        <f>ROUND(ROUND(J11,2)*21%,2)</f>
        <v>0</v>
      </c>
      <c r="L11" s="261"/>
      <c r="M11" s="252"/>
    </row>
    <row r="12" spans="1:13" s="247" customFormat="1" ht="18" customHeight="1" x14ac:dyDescent="0.2">
      <c r="A12" s="251" t="str">
        <f t="shared" ref="A12:A13" si="1">IF(COUNTA(B12:K12)&gt;4,ROW()-10,"")</f>
        <v/>
      </c>
      <c r="B12" s="255"/>
      <c r="C12" s="255"/>
      <c r="D12" s="263"/>
      <c r="E12" s="263"/>
      <c r="F12" s="284"/>
      <c r="G12" s="285"/>
      <c r="H12" s="264">
        <f t="shared" ref="H12:H30" si="2">IF(F12=0,0,ROUND(ROUND(G12,2)/F12,3))</f>
        <v>0</v>
      </c>
      <c r="I12" s="264">
        <f>IF(OR(D12="",E12="",G12=""),0,ROUND(ROUND(DAYS360(D12,E12+1,TRUE)/30,1)*H12/12,3))</f>
        <v>0</v>
      </c>
      <c r="J12" s="261"/>
      <c r="K12" s="262">
        <f t="shared" ref="K12:K13" si="3">ROUND(ROUND(J12,2)*21%,2)</f>
        <v>0</v>
      </c>
      <c r="L12" s="261"/>
      <c r="M12" s="252"/>
    </row>
    <row r="13" spans="1:13" s="247" customFormat="1" ht="18" customHeight="1" x14ac:dyDescent="0.2">
      <c r="A13" s="251" t="str">
        <f t="shared" si="1"/>
        <v/>
      </c>
      <c r="B13" s="255"/>
      <c r="C13" s="255"/>
      <c r="D13" s="263"/>
      <c r="E13" s="263"/>
      <c r="F13" s="284"/>
      <c r="G13" s="285"/>
      <c r="H13" s="264">
        <f t="shared" si="2"/>
        <v>0</v>
      </c>
      <c r="I13" s="264">
        <f>IF(OR(D13="",E13="",G13=""),0,ROUND(ROUND(DAYS360(D13,E13+1,TRUE)/30,1)*H13/12,3))</f>
        <v>0</v>
      </c>
      <c r="J13" s="261"/>
      <c r="K13" s="262">
        <f t="shared" si="3"/>
        <v>0</v>
      </c>
      <c r="L13" s="261"/>
      <c r="M13" s="252"/>
    </row>
    <row r="14" spans="1:13" s="247" customFormat="1" ht="18" customHeight="1" x14ac:dyDescent="0.2">
      <c r="A14" s="251" t="str">
        <f t="shared" ref="A14:A30" si="4">IF(COUNTA(B14:K14)&gt;4,ROW()-10,"")</f>
        <v/>
      </c>
      <c r="B14" s="255"/>
      <c r="C14" s="255"/>
      <c r="D14" s="263"/>
      <c r="E14" s="263"/>
      <c r="F14" s="284"/>
      <c r="G14" s="285"/>
      <c r="H14" s="264">
        <f t="shared" si="2"/>
        <v>0</v>
      </c>
      <c r="I14" s="264">
        <f t="shared" ref="I14:I30" si="5">IF(OR(D14="",E14="",G14=""),0,ROUND(ROUND(DAYS360(D14,E14+1,TRUE)/30,1)*H14/12,3))</f>
        <v>0</v>
      </c>
      <c r="J14" s="261"/>
      <c r="K14" s="262">
        <f t="shared" ref="K14:K30" si="6">ROUND(ROUND(J14,2)*21%,2)</f>
        <v>0</v>
      </c>
      <c r="L14" s="261"/>
      <c r="M14" s="252"/>
    </row>
    <row r="15" spans="1:13" s="247" customFormat="1" ht="18" customHeight="1" x14ac:dyDescent="0.2">
      <c r="A15" s="251" t="str">
        <f t="shared" si="4"/>
        <v/>
      </c>
      <c r="B15" s="255"/>
      <c r="C15" s="255"/>
      <c r="D15" s="263"/>
      <c r="E15" s="263"/>
      <c r="F15" s="284"/>
      <c r="G15" s="285"/>
      <c r="H15" s="264">
        <f t="shared" si="2"/>
        <v>0</v>
      </c>
      <c r="I15" s="264">
        <f t="shared" si="5"/>
        <v>0</v>
      </c>
      <c r="J15" s="261"/>
      <c r="K15" s="262">
        <f t="shared" si="6"/>
        <v>0</v>
      </c>
      <c r="L15" s="261"/>
      <c r="M15" s="252"/>
    </row>
    <row r="16" spans="1:13" s="247" customFormat="1" ht="18" customHeight="1" x14ac:dyDescent="0.2">
      <c r="A16" s="251" t="str">
        <f t="shared" si="4"/>
        <v/>
      </c>
      <c r="B16" s="255"/>
      <c r="C16" s="255"/>
      <c r="D16" s="263"/>
      <c r="E16" s="263"/>
      <c r="F16" s="284"/>
      <c r="G16" s="285"/>
      <c r="H16" s="264">
        <f t="shared" si="2"/>
        <v>0</v>
      </c>
      <c r="I16" s="264">
        <f t="shared" si="5"/>
        <v>0</v>
      </c>
      <c r="J16" s="261"/>
      <c r="K16" s="262">
        <f t="shared" si="6"/>
        <v>0</v>
      </c>
      <c r="L16" s="261"/>
      <c r="M16" s="252"/>
    </row>
    <row r="17" spans="1:13" s="247" customFormat="1" ht="18" customHeight="1" x14ac:dyDescent="0.2">
      <c r="A17" s="251" t="str">
        <f t="shared" si="4"/>
        <v/>
      </c>
      <c r="B17" s="255"/>
      <c r="C17" s="255"/>
      <c r="D17" s="263"/>
      <c r="E17" s="263"/>
      <c r="F17" s="284"/>
      <c r="G17" s="285"/>
      <c r="H17" s="264">
        <f t="shared" si="2"/>
        <v>0</v>
      </c>
      <c r="I17" s="264">
        <f t="shared" si="5"/>
        <v>0</v>
      </c>
      <c r="J17" s="261"/>
      <c r="K17" s="262">
        <f t="shared" si="6"/>
        <v>0</v>
      </c>
      <c r="L17" s="261"/>
      <c r="M17" s="252"/>
    </row>
    <row r="18" spans="1:13" s="247" customFormat="1" ht="18" customHeight="1" x14ac:dyDescent="0.2">
      <c r="A18" s="251" t="str">
        <f t="shared" si="4"/>
        <v/>
      </c>
      <c r="B18" s="255"/>
      <c r="C18" s="255"/>
      <c r="D18" s="263"/>
      <c r="E18" s="263"/>
      <c r="F18" s="284"/>
      <c r="G18" s="285"/>
      <c r="H18" s="264">
        <f t="shared" si="2"/>
        <v>0</v>
      </c>
      <c r="I18" s="264">
        <f t="shared" si="5"/>
        <v>0</v>
      </c>
      <c r="J18" s="261"/>
      <c r="K18" s="262">
        <f t="shared" si="6"/>
        <v>0</v>
      </c>
      <c r="L18" s="261"/>
      <c r="M18" s="252"/>
    </row>
    <row r="19" spans="1:13" s="247" customFormat="1" ht="18" customHeight="1" x14ac:dyDescent="0.2">
      <c r="A19" s="251" t="str">
        <f t="shared" si="4"/>
        <v/>
      </c>
      <c r="B19" s="255"/>
      <c r="C19" s="255"/>
      <c r="D19" s="263"/>
      <c r="E19" s="263"/>
      <c r="F19" s="284"/>
      <c r="G19" s="285"/>
      <c r="H19" s="264">
        <f t="shared" si="2"/>
        <v>0</v>
      </c>
      <c r="I19" s="264">
        <f t="shared" si="5"/>
        <v>0</v>
      </c>
      <c r="J19" s="261"/>
      <c r="K19" s="262">
        <f t="shared" si="6"/>
        <v>0</v>
      </c>
      <c r="L19" s="261"/>
      <c r="M19" s="252"/>
    </row>
    <row r="20" spans="1:13" s="247" customFormat="1" ht="18" customHeight="1" x14ac:dyDescent="0.2">
      <c r="A20" s="251" t="str">
        <f t="shared" si="4"/>
        <v/>
      </c>
      <c r="B20" s="255"/>
      <c r="C20" s="255"/>
      <c r="D20" s="263"/>
      <c r="E20" s="263"/>
      <c r="F20" s="284"/>
      <c r="G20" s="285"/>
      <c r="H20" s="264">
        <f t="shared" si="2"/>
        <v>0</v>
      </c>
      <c r="I20" s="264">
        <f t="shared" si="5"/>
        <v>0</v>
      </c>
      <c r="J20" s="261"/>
      <c r="K20" s="262">
        <f t="shared" si="6"/>
        <v>0</v>
      </c>
      <c r="L20" s="261"/>
      <c r="M20" s="252"/>
    </row>
    <row r="21" spans="1:13" s="247" customFormat="1" ht="18" customHeight="1" x14ac:dyDescent="0.2">
      <c r="A21" s="251" t="str">
        <f t="shared" si="4"/>
        <v/>
      </c>
      <c r="B21" s="255"/>
      <c r="C21" s="255"/>
      <c r="D21" s="263"/>
      <c r="E21" s="263"/>
      <c r="F21" s="284"/>
      <c r="G21" s="285"/>
      <c r="H21" s="264">
        <f t="shared" si="2"/>
        <v>0</v>
      </c>
      <c r="I21" s="264">
        <f t="shared" si="5"/>
        <v>0</v>
      </c>
      <c r="J21" s="261"/>
      <c r="K21" s="262">
        <f t="shared" si="6"/>
        <v>0</v>
      </c>
      <c r="L21" s="261"/>
      <c r="M21" s="252"/>
    </row>
    <row r="22" spans="1:13" s="247" customFormat="1" ht="18" customHeight="1" x14ac:dyDescent="0.2">
      <c r="A22" s="251" t="str">
        <f t="shared" si="4"/>
        <v/>
      </c>
      <c r="B22" s="255"/>
      <c r="C22" s="255"/>
      <c r="D22" s="263"/>
      <c r="E22" s="263"/>
      <c r="F22" s="284"/>
      <c r="G22" s="285"/>
      <c r="H22" s="264">
        <f t="shared" si="2"/>
        <v>0</v>
      </c>
      <c r="I22" s="264">
        <f t="shared" si="5"/>
        <v>0</v>
      </c>
      <c r="J22" s="261"/>
      <c r="K22" s="262">
        <f t="shared" si="6"/>
        <v>0</v>
      </c>
      <c r="L22" s="261"/>
      <c r="M22" s="252"/>
    </row>
    <row r="23" spans="1:13" s="247" customFormat="1" ht="18" customHeight="1" x14ac:dyDescent="0.2">
      <c r="A23" s="251" t="str">
        <f t="shared" si="4"/>
        <v/>
      </c>
      <c r="B23" s="255"/>
      <c r="C23" s="255"/>
      <c r="D23" s="263"/>
      <c r="E23" s="263"/>
      <c r="F23" s="284"/>
      <c r="G23" s="285"/>
      <c r="H23" s="264">
        <f t="shared" si="2"/>
        <v>0</v>
      </c>
      <c r="I23" s="264">
        <f t="shared" si="5"/>
        <v>0</v>
      </c>
      <c r="J23" s="261"/>
      <c r="K23" s="262">
        <f t="shared" si="6"/>
        <v>0</v>
      </c>
      <c r="L23" s="261"/>
      <c r="M23" s="252"/>
    </row>
    <row r="24" spans="1:13" s="247" customFormat="1" ht="18" customHeight="1" x14ac:dyDescent="0.2">
      <c r="A24" s="251" t="str">
        <f t="shared" si="4"/>
        <v/>
      </c>
      <c r="B24" s="255"/>
      <c r="C24" s="255"/>
      <c r="D24" s="263"/>
      <c r="E24" s="263"/>
      <c r="F24" s="284"/>
      <c r="G24" s="285"/>
      <c r="H24" s="264">
        <f t="shared" si="2"/>
        <v>0</v>
      </c>
      <c r="I24" s="264">
        <f t="shared" si="5"/>
        <v>0</v>
      </c>
      <c r="J24" s="261"/>
      <c r="K24" s="262">
        <f t="shared" si="6"/>
        <v>0</v>
      </c>
      <c r="L24" s="261"/>
      <c r="M24" s="252"/>
    </row>
    <row r="25" spans="1:13" s="247" customFormat="1" ht="18" customHeight="1" x14ac:dyDescent="0.2">
      <c r="A25" s="251" t="str">
        <f t="shared" si="4"/>
        <v/>
      </c>
      <c r="B25" s="255"/>
      <c r="C25" s="255"/>
      <c r="D25" s="263"/>
      <c r="E25" s="263"/>
      <c r="F25" s="284"/>
      <c r="G25" s="285"/>
      <c r="H25" s="264">
        <f t="shared" si="2"/>
        <v>0</v>
      </c>
      <c r="I25" s="264">
        <f t="shared" si="5"/>
        <v>0</v>
      </c>
      <c r="J25" s="261"/>
      <c r="K25" s="262">
        <f t="shared" si="6"/>
        <v>0</v>
      </c>
      <c r="L25" s="261"/>
      <c r="M25" s="252"/>
    </row>
    <row r="26" spans="1:13" s="247" customFormat="1" ht="18" customHeight="1" x14ac:dyDescent="0.2">
      <c r="A26" s="251" t="str">
        <f t="shared" si="4"/>
        <v/>
      </c>
      <c r="B26" s="255"/>
      <c r="C26" s="255"/>
      <c r="D26" s="263"/>
      <c r="E26" s="263"/>
      <c r="F26" s="284"/>
      <c r="G26" s="285"/>
      <c r="H26" s="264">
        <f t="shared" si="2"/>
        <v>0</v>
      </c>
      <c r="I26" s="264">
        <f t="shared" si="5"/>
        <v>0</v>
      </c>
      <c r="J26" s="261"/>
      <c r="K26" s="262">
        <f t="shared" si="6"/>
        <v>0</v>
      </c>
      <c r="L26" s="261"/>
      <c r="M26" s="252"/>
    </row>
    <row r="27" spans="1:13" s="247" customFormat="1" ht="18" customHeight="1" x14ac:dyDescent="0.2">
      <c r="A27" s="251" t="str">
        <f t="shared" si="4"/>
        <v/>
      </c>
      <c r="B27" s="255"/>
      <c r="C27" s="255"/>
      <c r="D27" s="263"/>
      <c r="E27" s="263"/>
      <c r="F27" s="284"/>
      <c r="G27" s="285"/>
      <c r="H27" s="264">
        <f t="shared" si="2"/>
        <v>0</v>
      </c>
      <c r="I27" s="264">
        <f t="shared" si="5"/>
        <v>0</v>
      </c>
      <c r="J27" s="261"/>
      <c r="K27" s="262">
        <f t="shared" si="6"/>
        <v>0</v>
      </c>
      <c r="L27" s="261"/>
      <c r="M27" s="252"/>
    </row>
    <row r="28" spans="1:13" s="247" customFormat="1" ht="18" customHeight="1" x14ac:dyDescent="0.2">
      <c r="A28" s="251" t="str">
        <f t="shared" si="4"/>
        <v/>
      </c>
      <c r="B28" s="255"/>
      <c r="C28" s="255"/>
      <c r="D28" s="263"/>
      <c r="E28" s="263"/>
      <c r="F28" s="284"/>
      <c r="G28" s="285"/>
      <c r="H28" s="264">
        <f t="shared" si="2"/>
        <v>0</v>
      </c>
      <c r="I28" s="264">
        <f t="shared" si="5"/>
        <v>0</v>
      </c>
      <c r="J28" s="261"/>
      <c r="K28" s="262">
        <f t="shared" si="6"/>
        <v>0</v>
      </c>
      <c r="L28" s="261"/>
      <c r="M28" s="252"/>
    </row>
    <row r="29" spans="1:13" s="247" customFormat="1" ht="18" customHeight="1" x14ac:dyDescent="0.2">
      <c r="A29" s="251" t="str">
        <f t="shared" si="4"/>
        <v/>
      </c>
      <c r="B29" s="255"/>
      <c r="C29" s="255"/>
      <c r="D29" s="263"/>
      <c r="E29" s="263"/>
      <c r="F29" s="284"/>
      <c r="G29" s="285"/>
      <c r="H29" s="264">
        <f t="shared" si="2"/>
        <v>0</v>
      </c>
      <c r="I29" s="264">
        <f t="shared" si="5"/>
        <v>0</v>
      </c>
      <c r="J29" s="261"/>
      <c r="K29" s="262">
        <f t="shared" si="6"/>
        <v>0</v>
      </c>
      <c r="L29" s="261"/>
      <c r="M29" s="252"/>
    </row>
    <row r="30" spans="1:13" s="247" customFormat="1" ht="18" customHeight="1" x14ac:dyDescent="0.2">
      <c r="A30" s="251" t="str">
        <f t="shared" si="4"/>
        <v/>
      </c>
      <c r="B30" s="255"/>
      <c r="C30" s="255"/>
      <c r="D30" s="263"/>
      <c r="E30" s="263"/>
      <c r="F30" s="284"/>
      <c r="G30" s="285"/>
      <c r="H30" s="264">
        <f t="shared" si="2"/>
        <v>0</v>
      </c>
      <c r="I30" s="264">
        <f t="shared" si="5"/>
        <v>0</v>
      </c>
      <c r="J30" s="261"/>
      <c r="K30" s="262">
        <f t="shared" si="6"/>
        <v>0</v>
      </c>
      <c r="L30" s="261"/>
      <c r="M30" s="252"/>
    </row>
  </sheetData>
  <sheetProtection password="EDE9" sheet="1" objects="1" scenarios="1" selectLockedCells="1"/>
  <mergeCells count="10">
    <mergeCell ref="A9:A10"/>
    <mergeCell ref="B9:B10"/>
    <mergeCell ref="D9:E9"/>
    <mergeCell ref="F9:G9"/>
    <mergeCell ref="H9:H10"/>
    <mergeCell ref="I9:I10"/>
    <mergeCell ref="J9:J10"/>
    <mergeCell ref="K9:K10"/>
    <mergeCell ref="C9:C10"/>
    <mergeCell ref="L9:L10"/>
  </mergeCells>
  <conditionalFormatting sqref="L1">
    <cfRule type="cellIs" dxfId="0" priority="1" stopIfTrue="1" operator="equal">
      <formula>0</formula>
    </cfRule>
  </conditionalFormatting>
  <dataValidations count="2">
    <dataValidation type="list" allowBlank="1" showErrorMessage="1" errorTitle="Ergebnis" error="Bitte auswählen!" sqref="C11:C30">
      <formula1>$G$6:$G$7</formula1>
    </dataValidation>
    <dataValidation type="list" allowBlank="1" showErrorMessage="1" errorTitle="tarifliche Wochenarbeitszeit" error="Bitte auswählen!" sqref="F11:F30">
      <formula1>Wochenarbeitszeit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Änderungsdoku</vt:lpstr>
      <vt:lpstr>Seite 1</vt:lpstr>
      <vt:lpstr>Seite 2</vt:lpstr>
      <vt:lpstr>Seite 3</vt:lpstr>
      <vt:lpstr>Seite 4</vt:lpstr>
      <vt:lpstr>Übersicht Fachkräfte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Personalausgaben</vt:lpstr>
      <vt:lpstr>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2022-02-23T11:37:08Z</cp:lastPrinted>
  <dcterms:created xsi:type="dcterms:W3CDTF">2000-03-16T14:51:56Z</dcterms:created>
  <dcterms:modified xsi:type="dcterms:W3CDTF">2024-02-09T06:14:41Z</dcterms:modified>
  <cp:category/>
</cp:coreProperties>
</file>