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Z:\Organisation\Formulare\07 Land 2015\09 Verwendungsnachweis\01 Bearbeitung\"/>
    </mc:Choice>
  </mc:AlternateContent>
  <bookViews>
    <workbookView xWindow="14390" yWindow="-20" windowWidth="14430" windowHeight="11880" tabRatio="909" activeTab="2"/>
  </bookViews>
  <sheets>
    <sheet name="Änderungsdoku" sheetId="187" r:id="rId1"/>
    <sheet name="Hinweise" sheetId="217" r:id="rId2"/>
    <sheet name="Seite 1" sheetId="124" r:id="rId3"/>
    <sheet name="Seite 2 ZN" sheetId="208" r:id="rId4"/>
    <sheet name="Seite 2 VWN" sheetId="192" r:id="rId5"/>
    <sheet name="Seite 3" sheetId="127" r:id="rId6"/>
    <sheet name="Sachbericht" sheetId="188" r:id="rId7"/>
    <sheet name="Belegliste Einnahmen Projekttät" sheetId="214" r:id="rId8"/>
    <sheet name="Belegliste Einnahmen" sheetId="183" r:id="rId9"/>
  </sheets>
  <definedNames>
    <definedName name="_xlnm.Print_Area" localSheetId="0">Änderungsdoku!$A:$C</definedName>
    <definedName name="_xlnm.Print_Area" localSheetId="8">INDIRECT('Belegliste Einnahmen'!$A$5)</definedName>
    <definedName name="_xlnm.Print_Area" localSheetId="7">INDIRECT('Belegliste Einnahmen Projekttät'!$A$5)</definedName>
    <definedName name="_xlnm.Print_Area" localSheetId="1">Hinweise!$A$1:$S$14</definedName>
    <definedName name="_xlnm.Print_Area" localSheetId="6">Sachbericht!$A$1:$S$75</definedName>
    <definedName name="_xlnm.Print_Area" localSheetId="2">'Seite 1'!$A$1:$S$66</definedName>
    <definedName name="_xlnm.Print_Area" localSheetId="4">'Seite 2 VWN'!$A$1:$S$61</definedName>
    <definedName name="_xlnm.Print_Area" localSheetId="3">'Seite 2 ZN'!$A$1:$K$80</definedName>
    <definedName name="_xlnm.Print_Area" localSheetId="5">'Seite 3'!$A$1:$S$70</definedName>
    <definedName name="_xlnm.Print_Titles" localSheetId="0">Änderungsdoku!$10:$10</definedName>
    <definedName name="_xlnm.Print_Titles" localSheetId="8">'Belegliste Einnahmen'!$22:$27</definedName>
    <definedName name="_xlnm.Print_Titles" localSheetId="7">'Belegliste Einnahmen Projekttät'!$14:$20</definedName>
    <definedName name="_xlnm.Print_Titles" localSheetId="1">Hinweise!$1:$4</definedName>
  </definedNames>
  <calcPr calcId="162913"/>
</workbook>
</file>

<file path=xl/calcChain.xml><?xml version="1.0" encoding="utf-8"?>
<calcChain xmlns="http://schemas.openxmlformats.org/spreadsheetml/2006/main">
  <c r="A66" i="124" l="1"/>
  <c r="A65" i="124" l="1"/>
  <c r="A7" i="187"/>
  <c r="N19" i="192" l="1"/>
  <c r="L19" i="192"/>
  <c r="J19" i="192"/>
  <c r="H19" i="192"/>
  <c r="H19" i="208"/>
  <c r="P38" i="124"/>
  <c r="P17" i="192" s="1"/>
  <c r="G38" i="124"/>
  <c r="U38" i="124"/>
  <c r="AA9" i="124"/>
  <c r="AB9" i="124" s="1"/>
  <c r="Z9" i="124"/>
  <c r="T10" i="124"/>
  <c r="AA11" i="124" s="1"/>
  <c r="P3" i="192" s="1"/>
  <c r="G12" i="214"/>
  <c r="J17" i="208" s="1"/>
  <c r="J19" i="208" s="1"/>
  <c r="F6" i="214"/>
  <c r="A6" i="214"/>
  <c r="A3" i="214"/>
  <c r="A5" i="214" s="1"/>
  <c r="A61" i="192"/>
  <c r="A43" i="192"/>
  <c r="B39" i="192"/>
  <c r="B38" i="192"/>
  <c r="A38" i="192"/>
  <c r="B37" i="192"/>
  <c r="A37" i="192"/>
  <c r="B36" i="192"/>
  <c r="A36" i="192"/>
  <c r="B35" i="192"/>
  <c r="A35" i="192"/>
  <c r="B41" i="192"/>
  <c r="A41" i="192"/>
  <c r="B34" i="192"/>
  <c r="A34" i="192"/>
  <c r="B32" i="192"/>
  <c r="A30" i="192"/>
  <c r="B30" i="192"/>
  <c r="A31" i="192"/>
  <c r="B31" i="192"/>
  <c r="B29" i="192"/>
  <c r="A29" i="192"/>
  <c r="B28" i="192"/>
  <c r="A28" i="192"/>
  <c r="P25" i="192"/>
  <c r="P24" i="192"/>
  <c r="N25" i="192"/>
  <c r="N24" i="192"/>
  <c r="L25" i="192"/>
  <c r="L24" i="192"/>
  <c r="J25" i="192"/>
  <c r="J24" i="192"/>
  <c r="H24" i="192"/>
  <c r="H25" i="208"/>
  <c r="F6" i="183"/>
  <c r="Y9" i="124"/>
  <c r="P12" i="192" s="1"/>
  <c r="P26" i="192" s="1"/>
  <c r="V9" i="124"/>
  <c r="J12" i="192" s="1"/>
  <c r="P1" i="192"/>
  <c r="H11" i="192"/>
  <c r="H25" i="192"/>
  <c r="H11" i="208"/>
  <c r="A19" i="192"/>
  <c r="B17" i="192"/>
  <c r="A17" i="192"/>
  <c r="A15" i="192"/>
  <c r="B15" i="192"/>
  <c r="E20" i="183"/>
  <c r="F20" i="183"/>
  <c r="J41" i="208" s="1"/>
  <c r="L40" i="208"/>
  <c r="H39" i="208"/>
  <c r="L38" i="208"/>
  <c r="E19" i="183" s="1"/>
  <c r="F19" i="183" s="1"/>
  <c r="J38" i="208" s="1"/>
  <c r="L37" i="208"/>
  <c r="E18" i="183"/>
  <c r="F18" i="183" s="1"/>
  <c r="J37" i="208" s="1"/>
  <c r="L36" i="208"/>
  <c r="E17" i="183"/>
  <c r="F17" i="183" s="1"/>
  <c r="J36" i="208" s="1"/>
  <c r="L35" i="208"/>
  <c r="E16" i="183"/>
  <c r="F16" i="183" s="1"/>
  <c r="L33" i="208"/>
  <c r="H32" i="208"/>
  <c r="H43" i="208" s="1"/>
  <c r="L31" i="208"/>
  <c r="E15" i="183" s="1"/>
  <c r="F15" i="183" s="1"/>
  <c r="J31" i="208" s="1"/>
  <c r="L30" i="208"/>
  <c r="E14" i="183" s="1"/>
  <c r="F14" i="183" s="1"/>
  <c r="J30" i="208" s="1"/>
  <c r="L29" i="208"/>
  <c r="E13" i="183" s="1"/>
  <c r="F13" i="183" s="1"/>
  <c r="I1" i="208"/>
  <c r="O1" i="127"/>
  <c r="O1" i="188"/>
  <c r="N39" i="192"/>
  <c r="N32" i="192"/>
  <c r="L39" i="192"/>
  <c r="L43" i="192"/>
  <c r="J39" i="192"/>
  <c r="J43" i="192" s="1"/>
  <c r="H39" i="192"/>
  <c r="L32" i="192"/>
  <c r="J32" i="192"/>
  <c r="H32" i="192"/>
  <c r="F10" i="183"/>
  <c r="A3" i="183"/>
  <c r="D12" i="183"/>
  <c r="O17" i="124"/>
  <c r="P4" i="192" s="1"/>
  <c r="X9" i="124"/>
  <c r="N12" i="192"/>
  <c r="N26" i="192" s="1"/>
  <c r="W9" i="124"/>
  <c r="L12" i="192" s="1"/>
  <c r="L26" i="192" s="1"/>
  <c r="P19" i="192"/>
  <c r="P35" i="192"/>
  <c r="P29" i="192"/>
  <c r="A52" i="127"/>
  <c r="P31" i="192"/>
  <c r="P15" i="192"/>
  <c r="K43" i="124"/>
  <c r="P32" i="192"/>
  <c r="P38" i="192"/>
  <c r="P30" i="192"/>
  <c r="AA13" i="124"/>
  <c r="O3" i="188" s="1"/>
  <c r="G10" i="214" l="1"/>
  <c r="G11" i="214"/>
  <c r="A70" i="127"/>
  <c r="P43" i="192"/>
  <c r="H43" i="192"/>
  <c r="H48" i="192" s="1"/>
  <c r="N43" i="192"/>
  <c r="R43" i="192" s="1"/>
  <c r="J36" i="124"/>
  <c r="P37" i="192"/>
  <c r="P36" i="192"/>
  <c r="A74" i="188"/>
  <c r="A69" i="127"/>
  <c r="A60" i="192"/>
  <c r="Z8" i="124"/>
  <c r="H48" i="208"/>
  <c r="A43" i="124"/>
  <c r="P41" i="192"/>
  <c r="P39" i="192"/>
  <c r="AA8" i="124"/>
  <c r="AB8" i="124" s="1"/>
  <c r="A79" i="208"/>
  <c r="A80" i="208"/>
  <c r="H47" i="127"/>
  <c r="D57" i="208"/>
  <c r="I4" i="208"/>
  <c r="F9" i="183"/>
  <c r="A22" i="183" s="1"/>
  <c r="F9" i="214"/>
  <c r="A14" i="214" s="1"/>
  <c r="E54" i="192"/>
  <c r="O4" i="188"/>
  <c r="O4" i="127"/>
  <c r="J35" i="208"/>
  <c r="J39" i="208" s="1"/>
  <c r="A5" i="183"/>
  <c r="F12" i="183"/>
  <c r="J29" i="208"/>
  <c r="J32" i="208" s="1"/>
  <c r="R41" i="192"/>
  <c r="R38" i="192"/>
  <c r="R30" i="192"/>
  <c r="R19" i="192"/>
  <c r="R15" i="192"/>
  <c r="R39" i="192"/>
  <c r="R31" i="192"/>
  <c r="R17" i="192"/>
  <c r="R36" i="192"/>
  <c r="R32" i="192"/>
  <c r="R37" i="192"/>
  <c r="R29" i="192"/>
  <c r="R35" i="192"/>
  <c r="J26" i="192"/>
  <c r="Z13" i="124"/>
  <c r="O2" i="188" s="1"/>
  <c r="A1" i="192"/>
  <c r="AA12" i="124"/>
  <c r="O3" i="127" s="1"/>
  <c r="AA14" i="124"/>
  <c r="AA10" i="124"/>
  <c r="I3" i="208" s="1"/>
  <c r="F11" i="183"/>
  <c r="A75" i="188"/>
  <c r="E12" i="214"/>
  <c r="A20" i="124"/>
  <c r="Z11" i="124"/>
  <c r="P2" i="192" s="1"/>
  <c r="Z14" i="124"/>
  <c r="Z12" i="124"/>
  <c r="O2" i="127" s="1"/>
  <c r="Z10" i="124"/>
  <c r="I2" i="208" s="1"/>
  <c r="J43" i="208" l="1"/>
  <c r="J50" i="208" s="1"/>
  <c r="B50" i="208" s="1"/>
  <c r="F7" i="214"/>
  <c r="F7" i="183"/>
  <c r="F8" i="183"/>
  <c r="F8" i="214"/>
</calcChain>
</file>

<file path=xl/comments1.xml><?xml version="1.0" encoding="utf-8"?>
<comments xmlns="http://schemas.openxmlformats.org/spreadsheetml/2006/main">
  <authors>
    <author>We</author>
  </authors>
  <commentList>
    <comment ref="O17" authorId="0" shapeId="0">
      <text>
        <r>
          <rPr>
            <sz val="9"/>
            <color indexed="81"/>
            <rFont val="Arial"/>
            <family val="2"/>
          </rPr>
          <t>Das voreingestellte (aktuelle) 
Datum kann überschrieben werden.</t>
        </r>
      </text>
    </comment>
    <comment ref="E53" authorId="0" shapeId="0">
      <text>
        <r>
          <rPr>
            <sz val="9"/>
            <color indexed="81"/>
            <rFont val="Arial"/>
            <family val="2"/>
          </rPr>
          <t>Weitere Ausführungen
bitte als Anlage beifügen!</t>
        </r>
      </text>
    </comment>
  </commentList>
</comments>
</file>

<file path=xl/comments2.xml><?xml version="1.0" encoding="utf-8"?>
<comments xmlns="http://schemas.openxmlformats.org/spreadsheetml/2006/main">
  <authors>
    <author>We</author>
  </authors>
  <commentList>
    <comment ref="H14" authorId="0" shapeId="0">
      <text>
        <r>
          <rPr>
            <sz val="9"/>
            <color indexed="81"/>
            <rFont val="Arial"/>
            <family val="2"/>
          </rPr>
          <t>Bitte geben Sie in dieser Spalte
nur die Bescheiddaten für das 
entsprechende Haushaltsjahr ein!</t>
        </r>
      </text>
    </comment>
    <comment ref="H28" authorId="0" shapeId="0">
      <text>
        <r>
          <rPr>
            <sz val="9"/>
            <color indexed="81"/>
            <rFont val="Arial"/>
            <family val="2"/>
          </rPr>
          <t>Bitte geben Sie in dieser Spalte
nur die Bescheiddaten für das 
entsprechende Haushaltsjahr ein!</t>
        </r>
      </text>
    </comment>
  </commentList>
</comments>
</file>

<file path=xl/sharedStrings.xml><?xml version="1.0" encoding="utf-8"?>
<sst xmlns="http://schemas.openxmlformats.org/spreadsheetml/2006/main" count="271" uniqueCount="165">
  <si>
    <t>Bitte auswählen!</t>
  </si>
  <si>
    <t>1.1</t>
  </si>
  <si>
    <t>1.2</t>
  </si>
  <si>
    <t>2.1</t>
  </si>
  <si>
    <t>2.2</t>
  </si>
  <si>
    <t>Ort, Datum</t>
  </si>
  <si>
    <t>1.</t>
  </si>
  <si>
    <t>1.3</t>
  </si>
  <si>
    <t>2.</t>
  </si>
  <si>
    <t>3.</t>
  </si>
  <si>
    <t xml:space="preserve">Aktenzeichen: </t>
  </si>
  <si>
    <t>Tel.-Nr.:</t>
  </si>
  <si>
    <t>Datum:</t>
  </si>
  <si>
    <t>¹</t>
  </si>
  <si>
    <t>E-Mail-Adresse:</t>
  </si>
  <si>
    <t>2.3</t>
  </si>
  <si>
    <t>2.4</t>
  </si>
  <si>
    <t>Betrag in €</t>
  </si>
  <si>
    <t>Eingangsstempel</t>
  </si>
  <si>
    <t>Private Mittel</t>
  </si>
  <si>
    <t>Summe Private Mittel</t>
  </si>
  <si>
    <t>Summe Öffentliche Mittel</t>
  </si>
  <si>
    <t>Gesamtsumme der Finanzierung</t>
  </si>
  <si>
    <t>lfd.
Nr.</t>
  </si>
  <si>
    <t>Eigenmittel des Antragstellers</t>
  </si>
  <si>
    <t>Bundesmittel</t>
  </si>
  <si>
    <t>Kommunale Mittel</t>
  </si>
  <si>
    <t>Sonstige öffentliche Mittel</t>
  </si>
  <si>
    <t>Zuwendungsempfänger/Anschrift</t>
  </si>
  <si>
    <t>I. Allgemeine Angaben¹</t>
  </si>
  <si>
    <t>Ansprechpartner/in:</t>
  </si>
  <si>
    <t>Zuwendungsbescheid vom:</t>
  </si>
  <si>
    <t>letzter Änderungsbescheid vom:</t>
  </si>
  <si>
    <t>Bewilligungszeitraum vom:</t>
  </si>
  <si>
    <t>bis:</t>
  </si>
  <si>
    <t>Erklärungszeitraum vom:</t>
  </si>
  <si>
    <t>rechtsverbindliche Unterschrift(en) des Zuwendungsempfängers</t>
  </si>
  <si>
    <t></t>
  </si>
  <si>
    <t>und das bei der Abrechnung im Verwendungsnachweis berücksichtigt habe.</t>
  </si>
  <si>
    <t>nicht berechtigt bin</t>
  </si>
  <si>
    <t>berechtigt bin</t>
  </si>
  <si>
    <t>die Ausgaben notwendig waren, wirtschaftlich und sparsam verwendet wurden.</t>
  </si>
  <si>
    <t>Ich bestätige, dass</t>
  </si>
  <si>
    <t>Bescheid vom</t>
  </si>
  <si>
    <t>Haben sich zu dieser Erklärung relevante Änderungen ergeben?</t>
  </si>
  <si>
    <t>Gesamtsumme der zuwendungsfähigen Ausgaben</t>
  </si>
  <si>
    <t>Nummer des 
Bankauszuges</t>
  </si>
  <si>
    <t>Datum der
Wertstellung</t>
  </si>
  <si>
    <t>III. Angaben zum Zuwendungsempfänger¹</t>
  </si>
  <si>
    <t>Mit Projektbeantragung erklärten Sie,
dass Sie Ihre Gesamtausgaben</t>
  </si>
  <si>
    <t>wenn ja,
bitte erläutern:</t>
  </si>
  <si>
    <t>IV. Zahlenmäßiger Nachweis der Ausgaben und Finanzierung (Zusammenfassung der Beleglisten)</t>
  </si>
  <si>
    <t>die Angaben in diesem Nachweis richtig und vollständig sind.</t>
  </si>
  <si>
    <t>die Angaben zu den tatsächlich getätigten Ausgaben mit den Büchern und Belegen übereinstimmen.</t>
  </si>
  <si>
    <t>Einnahmen</t>
  </si>
  <si>
    <t>davon für</t>
  </si>
  <si>
    <t>Kürzel DFS</t>
  </si>
  <si>
    <t>Pflichtangabe ja/nein</t>
  </si>
  <si>
    <r>
      <t>II. Auszahlung Fördermittel im Erklärungszeitraum</t>
    </r>
    <r>
      <rPr>
        <sz val="9"/>
        <rFont val="Arial"/>
        <family val="2"/>
      </rPr>
      <t xml:space="preserve"> (gemäß Belegliste "Einnahmen")</t>
    </r>
  </si>
  <si>
    <r>
      <t>bewilligte/ausgezahlte Mittel</t>
    </r>
    <r>
      <rPr>
        <sz val="9"/>
        <rFont val="Arial"/>
        <family val="2"/>
      </rPr>
      <t xml:space="preserve"> (abzgl. Rückzahlungen)</t>
    </r>
  </si>
  <si>
    <t>Sonstige Mittel des Freistaates Thüringen</t>
  </si>
  <si>
    <t>3. ausgezahlte/zurückgezahlte Mittel</t>
  </si>
  <si>
    <t>Beleg- bzw.
Rechnungs-
nummer</t>
  </si>
  <si>
    <t>Änderungsdokumentation</t>
  </si>
  <si>
    <t>Version</t>
  </si>
  <si>
    <t>Datum</t>
  </si>
  <si>
    <t>Beschreibung der Änderung</t>
  </si>
  <si>
    <t>V 1.0</t>
  </si>
  <si>
    <t>Ersterstellung</t>
  </si>
  <si>
    <t>Berichtsraster für Sachberichte</t>
  </si>
  <si>
    <t>2. Erläuterungen</t>
  </si>
  <si>
    <t>Weitere Ausführungen bitte als Anlage beifügen!</t>
  </si>
  <si>
    <t>Ø</t>
  </si>
  <si>
    <t>zu etwaigen Abweichungen zum genehmigten Ausgaben- und Finanzierungsplan</t>
  </si>
  <si>
    <t>zu eventuell notwendigen Veränderungen der Maßnahmekonzeption</t>
  </si>
  <si>
    <t>zu besonderen Vorkommnissen bei den Teilnehmern/innen, Akzeptanz bei den</t>
  </si>
  <si>
    <t>Teilnehmern/innen</t>
  </si>
  <si>
    <t>Eingehende Darstellung der erzielten Ergebnisse, des Erfolges und der</t>
  </si>
  <si>
    <t>z. B. mit WORD und fügen diesen unter Angabe des Aktenzeichens dem Zwischen- bzw. Verwendungsnachweis bei.</t>
  </si>
  <si>
    <t>Sachbericht</t>
  </si>
  <si>
    <t>Abrechnung mit</t>
  </si>
  <si>
    <t>diesem Nachweis</t>
  </si>
  <si>
    <t>Abrechnung für</t>
  </si>
  <si>
    <t>Gesamt-</t>
  </si>
  <si>
    <t>betrag</t>
  </si>
  <si>
    <t>Bitte den Namen zusätzlich in Druckbuchstaben angeben!</t>
  </si>
  <si>
    <t>Siehe Fußnote 1 Seite 1 dieses Nachweises.</t>
  </si>
  <si>
    <t>Kontrolle</t>
  </si>
  <si>
    <t>Bescheiddaten (Ausgaben zu Finanzierung)</t>
  </si>
  <si>
    <r>
      <t xml:space="preserve">Einnahmenart
</t>
    </r>
    <r>
      <rPr>
        <sz val="7"/>
        <color indexed="30"/>
        <rFont val="Arial"/>
        <family val="2"/>
      </rPr>
      <t>Bitte auswählen!</t>
    </r>
  </si>
  <si>
    <r>
      <t xml:space="preserve">Einnahmengrund
</t>
    </r>
    <r>
      <rPr>
        <sz val="7"/>
        <color indexed="30"/>
        <rFont val="Arial"/>
        <family val="2"/>
      </rPr>
      <t>(Einnahmen mit positivem Vorzeichen und 
Rückzahlungen mit negativem Vorzeichen)</t>
    </r>
  </si>
  <si>
    <t>Druckbereich</t>
  </si>
  <si>
    <t xml:space="preserve">Aktenzeichen </t>
  </si>
  <si>
    <t xml:space="preserve">Nachweis vom </t>
  </si>
  <si>
    <t xml:space="preserve">Haushaltsjahr </t>
  </si>
  <si>
    <t xml:space="preserve">Erklärungszeitraum </t>
  </si>
  <si>
    <t xml:space="preserve">Haushaltsjahr/e </t>
  </si>
  <si>
    <t>Spalten ausblenden     Spalten ausblenden     Spalten ausblenden     Spalten ausblenden     Spalten ausblenden     Spalten ausblenden     Spalten ausblenden     Spalten ausblenden     Spalten ausblenden     Spalten ausblenden</t>
  </si>
  <si>
    <t xml:space="preserve">Zwischennachweis </t>
  </si>
  <si>
    <t xml:space="preserve">Verwendungsnachweis </t>
  </si>
  <si>
    <t>Anlagen:</t>
  </si>
  <si>
    <t>Hinweise</t>
  </si>
  <si>
    <r>
      <t>Seite 1</t>
    </r>
    <r>
      <rPr>
        <sz val="9"/>
        <rFont val="Arial"/>
        <family val="2"/>
      </rPr>
      <t xml:space="preserve"> Deckblatt</t>
    </r>
  </si>
  <si>
    <t>X</t>
  </si>
  <si>
    <t>Einnahmen aus Projekttätigkeit</t>
  </si>
  <si>
    <r>
      <rPr>
        <b/>
        <sz val="9"/>
        <rFont val="Arial"/>
        <family val="2"/>
      </rPr>
      <t>Seite 2 VWN</t>
    </r>
    <r>
      <rPr>
        <sz val="9"/>
        <rFont val="Arial"/>
        <family val="2"/>
      </rPr>
      <t xml:space="preserve"> zahlenmäßiger Nachweis für den Bewilligungszeitraum</t>
    </r>
  </si>
  <si>
    <t>mir bekannt ist, dass ich mich wegen unrichtigen, unvollständigen oder unterlassenen Angaben über subventionserhebliche Tatsachen gemäß § 264 des Strafgesetzbuches wegen Subventionsbetruges strafbar machen kann.</t>
  </si>
  <si>
    <t>mir ferner bekannt ist, dass ich verpflichtet bin, der Bewilligungsbehörde mitzuteilen, sobald sich Umstände ändern, die subventionserhebliche Tatsachen betreffen.</t>
  </si>
  <si>
    <t>mir der Gesetzestext des § 264 StGB sowie der §§ 3 - 5 des Subventionsgesetzes (SubvG) mit den Antragsunterlagen übergeben wurde und ich den Inhalt zur Kenntnis genommen habe.</t>
  </si>
  <si>
    <t>Formel für Erklärungszeitraum (da Feld überschreibbar)</t>
  </si>
  <si>
    <t>Jahresscheiben</t>
  </si>
  <si>
    <t>Haushaltsjahr</t>
  </si>
  <si>
    <t>Ausgaben (in €)¹</t>
  </si>
  <si>
    <t>Finanzierung - bezogen auf die zuwendungsfähigen Ausgaben (in €)¹</t>
  </si>
  <si>
    <t>Beleglisten</t>
  </si>
  <si>
    <t>Seite 2 VWN</t>
  </si>
  <si>
    <t>Seite 3 Bestätigungen</t>
  </si>
  <si>
    <r>
      <t>Seite 3</t>
    </r>
    <r>
      <rPr>
        <sz val="9"/>
        <rFont val="Arial"/>
        <family val="2"/>
      </rPr>
      <t xml:space="preserve"> Bestätigungen und Erklärung im Sinne ANBest-P</t>
    </r>
  </si>
  <si>
    <t>V. Bestätigungen und Erklärung im Sinne ANBest-P¹</t>
  </si>
  <si>
    <t>Erstellen Sie Ihren Sachbericht im unten zur Verfügung gestellten Textfeld oder schreiben Sie den Sachbericht</t>
  </si>
  <si>
    <t>Einnahmengrund</t>
  </si>
  <si>
    <t>Gesamt-
betrag
in €</t>
  </si>
  <si>
    <t>davon
abgerechnet
im Projekt
in €</t>
  </si>
  <si>
    <t>Zwischen-
nachweis
(ZN)</t>
  </si>
  <si>
    <t>Verwendungs-
nachweis
(VWN)</t>
  </si>
  <si>
    <t>Belegliste(n) der Einnahmen</t>
  </si>
  <si>
    <t xml:space="preserve">Vorhabenbezeichnung:
</t>
  </si>
  <si>
    <t>Sonstiges</t>
  </si>
  <si>
    <t>Seite 2 ZN</t>
  </si>
  <si>
    <t>Geben Sie eine aussagefähige Darstellung des durchgeführten Vorhabens und des Erfolges im Einzelnen im</t>
  </si>
  <si>
    <t>und Finanzierungsplan sind zu erläutern. Berichte externer Dritter sind beizufügen.</t>
  </si>
  <si>
    <t>Abgleich zur Planung des Vorhabens. Abweichungen der Einnahmen und Ausgaben gegenüber dem Ausgaben-</t>
  </si>
  <si>
    <t>der ggf. vorhandenen Besonderheiten des Vorhabens/der Zielgruppe</t>
  </si>
  <si>
    <t>ich zum Vorsteuerabzug allgemein oder für das hier durchgeführte Vorhaben</t>
  </si>
  <si>
    <r>
      <t>Seite 2 ZN</t>
    </r>
    <r>
      <rPr>
        <sz val="9"/>
        <rFont val="Arial"/>
        <family val="2"/>
      </rPr>
      <t xml:space="preserve"> zahlenmäßiger Nachweis für den Erklärungszeitraum</t>
    </r>
  </si>
  <si>
    <t>1. Ergebnisbilanz</t>
  </si>
  <si>
    <t>Auswirkungen der Maßnahme (Tätigkeiten, besonderer Unterstützungsbedarf)</t>
  </si>
  <si>
    <t>Richtlinie zum Landesprogramm "Arbeit für Thüringen"
Fördergegenstand 2.1: Kofinanzierung Bundesprojekte</t>
  </si>
  <si>
    <t>Gesamtausgaben</t>
  </si>
  <si>
    <t>Abschlussbescheid der Bewilligungsbehörde des Bundes</t>
  </si>
  <si>
    <t xml:space="preserve">Folgende Unterlagen sind einzureichen:
</t>
  </si>
  <si>
    <t>Hinweis:</t>
  </si>
  <si>
    <t>Beachten Sie, dass dieser Sachbericht inhaltlich dem Sachbericht entspricht, der bei der Bewilligungsbehörde des</t>
  </si>
  <si>
    <t>Bundes eingereicht wurde bzw. ist es möglich, den bei der Bundesbehörde eingereichten Sachbericht vorzulegen!</t>
  </si>
  <si>
    <t>der Nachweis über den Bundeszuschuss, die förderfähigen Gesamtausgaben durch den Bund und die 
Bestätigung für die ordnungsgemäße Durchführung durch die Bewilligungsbehörde des Bundes vorliegt bzw. 
ich die abschließende Mitteilung über das Prüfergebnis durch das Bundesverwaltungsamt unverzüglich nach 
Erhalt, spätestens jedoch bis ein Jahr nach Vorlagetermin für die Nachweise beim Bundesverwaltungsamt 
vorlege.</t>
  </si>
  <si>
    <t>V 1.1</t>
  </si>
  <si>
    <t>Umstellung auf Office-Version ab 2007 (Format .xlsx), Ergänzung der Erklärung zum Datenschutz</t>
  </si>
  <si>
    <t>V 1.2</t>
  </si>
  <si>
    <t>Adressänderung, Anpassung der Fußnote 1</t>
  </si>
  <si>
    <t>Weimarische Straße 45/46</t>
  </si>
  <si>
    <t>99099 Erfurt</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</si>
  <si>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</si>
  <si>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</si>
  <si>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</si>
  <si>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GFAW</t>
  </si>
  <si>
    <t>TLVwA</t>
  </si>
  <si>
    <t>V 2.0</t>
  </si>
  <si>
    <t>Übernahme des Formulars</t>
  </si>
  <si>
    <t>Thüringer Landesverwaltungsamt</t>
  </si>
  <si>
    <t>- Abteilungsgruppe Arbeits- und Wirtschaftsförderung</t>
  </si>
  <si>
    <t>Öffentliche Mittel</t>
  </si>
  <si>
    <t>den betroffenen Personen im Sinne des Art. 4 DSGVO (z. B. Mitarbeiter/in, Ansprechpartner/in, Teilnehmer/in 
im Projekt) die Kenntnisnahme der allgemeinen "Datenschutzerklärung Förderverfahren" des TLVwA bzw. 
auf den jeweiligen Empfänger orientierten "Datenschutzerklärung Förderverfahren" ermöglicht wurde.</t>
  </si>
  <si>
    <t>VWN LAT - Kofinanzierung Bundesprojekte</t>
  </si>
  <si>
    <t>V 2.1</t>
  </si>
  <si>
    <t>formale Anpassung Änderungsdoku, Anpassung Abrechnungszeitraum bis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</si>
</sst>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quot;€&quot;"/>
    <numFmt numFmtId="165" formatCode="00000"/>
    <numFmt numFmtId="166" formatCode="dd/mm/yy;@"/>
    <numFmt numFmtId="167" formatCode="_-* #,##0.00\ [$€-1]_-;\-* #,##0.00\ [$€-1]_-;_-* &quot;-&quot;??\ [$€-1]_-"/>
    <numFmt numFmtId="168" formatCode="#,##0.00;\-#,##0.00;"/>
    <numFmt numFmtId="169" formatCode="#,##0.00_ ;\-#,##0.00\ "/>
  </numFmts>
  <fonts count="50" x14ac:knownFonts="1">
    <font>
      <sz val="10"/>
      <name val="Arial"/>
    </font>
    <font>
      <sz val="10"/>
      <name val="Arial"/>
      <family val="2"/>
    </font>
    <font>
      <sz val="10"/>
      <name val="Arial"/>
      <family val="2"/>
    </font>
    <font>
      <sz val="9"/>
      <name val="Arial"/>
      <family val="2"/>
    </font>
    <font>
      <sz val="8"/>
      <name val="Arial"/>
      <family val="2"/>
    </font>
    <font>
      <b/>
      <sz val="9"/>
      <name val="Arial"/>
      <family val="2"/>
    </font>
    <font>
      <sz val="7"/>
      <name val="Arial"/>
      <family val="2"/>
    </font>
    <font>
      <sz val="9"/>
      <name val="Arial"/>
      <family val="2"/>
    </font>
    <font>
      <b/>
      <sz val="8"/>
      <name val="Arial"/>
      <family val="2"/>
    </font>
    <font>
      <u/>
      <sz val="10"/>
      <color indexed="12"/>
      <name val="Arial"/>
      <family val="2"/>
    </font>
    <font>
      <sz val="9"/>
      <color indexed="8"/>
      <name val="Arial"/>
      <family val="2"/>
    </font>
    <font>
      <b/>
      <u/>
      <sz val="9"/>
      <name val="Arial"/>
      <family val="2"/>
    </font>
    <font>
      <i/>
      <sz val="8"/>
      <name val="Arial"/>
      <family val="2"/>
    </font>
    <font>
      <sz val="9"/>
      <color indexed="81"/>
      <name val="Arial"/>
      <family val="2"/>
    </font>
    <font>
      <sz val="8"/>
      <color indexed="10"/>
      <name val="Arial"/>
      <family val="2"/>
    </font>
    <font>
      <b/>
      <sz val="12"/>
      <color indexed="9"/>
      <name val="Arial"/>
      <family val="2"/>
    </font>
    <font>
      <sz val="1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u/>
      <sz val="9"/>
      <color indexed="12"/>
      <name val="Arial"/>
      <family val="2"/>
    </font>
    <font>
      <b/>
      <sz val="12"/>
      <name val="Arial"/>
      <family val="2"/>
    </font>
    <font>
      <vertAlign val="superscript"/>
      <sz val="7"/>
      <name val="Arial"/>
      <family val="2"/>
    </font>
    <font>
      <sz val="9"/>
      <name val="Wingdings"/>
      <charset val="2"/>
    </font>
    <font>
      <b/>
      <sz val="20"/>
      <name val="Arial"/>
      <family val="2"/>
    </font>
    <font>
      <sz val="7"/>
      <color indexed="30"/>
      <name val="Arial"/>
      <family val="2"/>
    </font>
    <font>
      <u/>
      <sz val="9"/>
      <name val="Arial"/>
      <family val="2"/>
    </font>
    <font>
      <b/>
      <sz val="11"/>
      <name val="Arial"/>
      <family val="2"/>
    </font>
    <font>
      <sz val="12"/>
      <name val="Arial"/>
      <family val="2"/>
    </font>
    <font>
      <sz val="9"/>
      <color theme="1"/>
      <name val="Arial"/>
      <family val="2"/>
    </font>
    <font>
      <i/>
      <sz val="9"/>
      <color rgb="FF0000FF"/>
      <name val="Arial"/>
      <family val="2"/>
    </font>
    <font>
      <sz val="9"/>
      <color rgb="FFFF0000"/>
      <name val="Arial"/>
      <family val="2"/>
    </font>
    <font>
      <i/>
      <sz val="8"/>
      <color rgb="FFFF0000"/>
      <name val="Arial"/>
      <family val="2"/>
    </font>
    <font>
      <sz val="8"/>
      <color rgb="FF000000"/>
      <name val="Tahoma"/>
      <family val="2"/>
    </font>
    <font>
      <b/>
      <sz val="18"/>
      <name val="Arial"/>
      <family val="2"/>
    </font>
    <font>
      <b/>
      <sz val="14"/>
      <name val="Arial"/>
      <family val="2"/>
    </font>
    <font>
      <i/>
      <sz val="9"/>
      <name val="Arial"/>
      <family val="2"/>
    </font>
  </fonts>
  <fills count="3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9"/>
        <bgColor indexed="64"/>
      </patternFill>
    </fill>
    <fill>
      <patternFill patternType="solid">
        <fgColor indexed="43"/>
        <bgColor indexed="8"/>
      </patternFill>
    </fill>
    <fill>
      <patternFill patternType="solid">
        <fgColor indexed="43"/>
        <bgColor indexed="64"/>
      </patternFill>
    </fill>
    <fill>
      <patternFill patternType="solid">
        <fgColor theme="0" tint="-0.14999847407452621"/>
        <bgColor indexed="64"/>
      </patternFill>
    </fill>
    <fill>
      <patternFill patternType="solid">
        <fgColor rgb="FFFFFFCC"/>
        <bgColor indexed="8"/>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bgColor indexed="8"/>
      </patternFill>
    </fill>
    <fill>
      <patternFill patternType="solid">
        <fgColor rgb="FFFFFFCC"/>
        <bgColor indexed="9"/>
      </patternFill>
    </fill>
    <fill>
      <patternFill patternType="solid">
        <fgColor theme="9" tint="0.59999389629810485"/>
        <bgColor indexed="64"/>
      </patternFill>
    </fill>
    <fill>
      <patternFill patternType="solid">
        <fgColor theme="4" tint="0.59999389629810485"/>
        <bgColor indexed="64"/>
      </patternFill>
    </fill>
  </fills>
  <borders count="5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bottom style="double">
        <color indexed="64"/>
      </bottom>
      <diagonal/>
    </border>
    <border>
      <left/>
      <right/>
      <top/>
      <bottom style="double">
        <color theme="0" tint="-0.499984740745262"/>
      </bottom>
      <diagonal/>
    </border>
    <border>
      <left/>
      <right/>
      <top style="double">
        <color theme="0" tint="-0.499984740745262"/>
      </top>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57">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2" borderId="0" applyNumberFormat="0" applyBorder="0" applyAlignment="0" applyProtection="0"/>
    <xf numFmtId="0" fontId="17" fillId="5" borderId="0" applyNumberFormat="0" applyBorder="0" applyAlignment="0" applyProtection="0"/>
    <xf numFmtId="0" fontId="17" fillId="3"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3" borderId="0" applyNumberFormat="0" applyBorder="0" applyAlignment="0" applyProtection="0"/>
    <xf numFmtId="0" fontId="18" fillId="9" borderId="0" applyNumberFormat="0" applyBorder="0" applyAlignment="0" applyProtection="0"/>
    <xf numFmtId="0" fontId="18" fillId="7"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9" fillId="2" borderId="1" applyNumberFormat="0" applyAlignment="0" applyProtection="0"/>
    <xf numFmtId="0" fontId="20" fillId="2" borderId="2" applyNumberFormat="0" applyAlignment="0" applyProtection="0"/>
    <xf numFmtId="0" fontId="21" fillId="3" borderId="2"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167" fontId="7" fillId="0" borderId="0" applyFont="0" applyFill="0" applyBorder="0" applyAlignment="0" applyProtection="0"/>
    <xf numFmtId="167" fontId="3" fillId="0" borderId="0" applyFont="0" applyFill="0" applyBorder="0" applyAlignment="0" applyProtection="0"/>
    <xf numFmtId="0" fontId="24" fillId="14" borderId="0" applyNumberFormat="0" applyBorder="0" applyAlignment="0" applyProtection="0"/>
    <xf numFmtId="0" fontId="9" fillId="0" borderId="0" applyNumberFormat="0" applyFill="0" applyBorder="0" applyAlignment="0" applyProtection="0">
      <alignment vertical="top"/>
      <protection locked="0"/>
    </xf>
    <xf numFmtId="0" fontId="25" fillId="3" borderId="0" applyNumberFormat="0" applyBorder="0" applyAlignment="0" applyProtection="0"/>
    <xf numFmtId="0" fontId="1" fillId="4" borderId="4" applyNumberFormat="0" applyFont="0" applyAlignment="0" applyProtection="0"/>
    <xf numFmtId="0" fontId="2" fillId="4" borderId="4" applyNumberFormat="0" applyFont="0" applyAlignment="0" applyProtection="0"/>
    <xf numFmtId="0" fontId="26" fillId="15" borderId="0" applyNumberFormat="0" applyBorder="0" applyAlignment="0" applyProtection="0"/>
    <xf numFmtId="0" fontId="2" fillId="0" borderId="0"/>
    <xf numFmtId="0" fontId="42" fillId="0" borderId="0"/>
    <xf numFmtId="0" fontId="3" fillId="0" borderId="0"/>
    <xf numFmtId="0" fontId="2" fillId="0" borderId="0"/>
    <xf numFmtId="0" fontId="2" fillId="0" borderId="0"/>
    <xf numFmtId="0" fontId="1" fillId="0" borderId="0"/>
    <xf numFmtId="0" fontId="2" fillId="0" borderId="0"/>
    <xf numFmtId="0" fontId="3" fillId="0" borderId="0"/>
    <xf numFmtId="0" fontId="3" fillId="0" borderId="0"/>
    <xf numFmtId="0" fontId="3" fillId="0" borderId="0"/>
    <xf numFmtId="0" fontId="27" fillId="0" borderId="0" applyNumberFormat="0" applyFill="0" applyBorder="0" applyAlignment="0" applyProtection="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1" fillId="0" borderId="8" applyNumberFormat="0" applyFill="0" applyAlignment="0" applyProtection="0"/>
    <xf numFmtId="0" fontId="32" fillId="0" borderId="0" applyNumberFormat="0" applyFill="0" applyBorder="0" applyAlignment="0" applyProtection="0"/>
    <xf numFmtId="0" fontId="15" fillId="16" borderId="9" applyNumberFormat="0" applyAlignment="0" applyProtection="0"/>
    <xf numFmtId="0" fontId="3" fillId="0" borderId="0"/>
  </cellStyleXfs>
  <cellXfs count="518">
    <xf numFmtId="0" fontId="0" fillId="0" borderId="0" xfId="0"/>
    <xf numFmtId="0" fontId="3" fillId="0" borderId="0" xfId="0" applyFont="1" applyFill="1" applyBorder="1" applyAlignment="1" applyProtection="1">
      <alignment vertical="center"/>
    </xf>
    <xf numFmtId="0" fontId="12" fillId="0" borderId="0" xfId="43" applyFont="1" applyFill="1" applyAlignment="1" applyProtection="1">
      <alignment horizontal="left" vertical="center"/>
      <protection hidden="1"/>
    </xf>
    <xf numFmtId="0" fontId="2" fillId="0" borderId="0" xfId="0" applyFont="1" applyAlignment="1" applyProtection="1">
      <alignment vertical="center"/>
      <protection hidden="1"/>
    </xf>
    <xf numFmtId="0" fontId="3" fillId="0" borderId="0" xfId="0" applyFont="1" applyFill="1" applyAlignment="1" applyProtection="1">
      <alignment vertical="center"/>
      <protection hidden="1"/>
    </xf>
    <xf numFmtId="0" fontId="5" fillId="20" borderId="10" xfId="0" applyFont="1" applyFill="1" applyBorder="1" applyAlignment="1" applyProtection="1">
      <alignment horizontal="left" vertical="center" indent="1"/>
      <protection hidden="1"/>
    </xf>
    <xf numFmtId="0" fontId="5" fillId="20" borderId="11" xfId="0" applyFont="1" applyFill="1" applyBorder="1" applyAlignment="1" applyProtection="1">
      <alignment horizontal="left" vertical="center" indent="1"/>
      <protection hidden="1"/>
    </xf>
    <xf numFmtId="0" fontId="5" fillId="20" borderId="12" xfId="0" applyFont="1" applyFill="1" applyBorder="1" applyAlignment="1" applyProtection="1">
      <alignment horizontal="left" vertical="center" indent="1"/>
      <protection hidden="1"/>
    </xf>
    <xf numFmtId="0" fontId="3" fillId="0" borderId="0" xfId="0" applyFont="1" applyAlignment="1" applyProtection="1">
      <alignment vertical="center"/>
      <protection hidden="1"/>
    </xf>
    <xf numFmtId="0" fontId="3"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top"/>
      <protection hidden="1"/>
    </xf>
    <xf numFmtId="0" fontId="6"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vertical="center"/>
      <protection hidden="1"/>
    </xf>
    <xf numFmtId="0" fontId="3" fillId="0" borderId="13" xfId="0" applyFont="1" applyFill="1" applyBorder="1" applyAlignment="1" applyProtection="1">
      <alignment vertical="center"/>
      <protection hidden="1"/>
    </xf>
    <xf numFmtId="0" fontId="3" fillId="0" borderId="14" xfId="0" applyFont="1" applyFill="1" applyBorder="1" applyAlignment="1" applyProtection="1">
      <alignment vertical="center"/>
      <protection hidden="1"/>
    </xf>
    <xf numFmtId="0" fontId="5" fillId="0" borderId="13" xfId="0" applyFont="1" applyFill="1" applyBorder="1" applyAlignment="1" applyProtection="1">
      <alignment vertical="center"/>
      <protection hidden="1"/>
    </xf>
    <xf numFmtId="0" fontId="3" fillId="0" borderId="15" xfId="0" applyFont="1" applyFill="1" applyBorder="1" applyAlignment="1" applyProtection="1">
      <alignment vertical="center"/>
      <protection hidden="1"/>
    </xf>
    <xf numFmtId="0" fontId="3" fillId="0" borderId="16" xfId="0" applyFont="1" applyFill="1" applyBorder="1" applyAlignment="1" applyProtection="1">
      <alignment vertical="center"/>
      <protection hidden="1"/>
    </xf>
    <xf numFmtId="0" fontId="3" fillId="0" borderId="17" xfId="0" applyFont="1" applyFill="1" applyBorder="1" applyAlignment="1" applyProtection="1">
      <alignment vertical="center"/>
      <protection hidden="1"/>
    </xf>
    <xf numFmtId="0" fontId="3" fillId="0" borderId="0" xfId="47" applyFont="1" applyFill="1" applyBorder="1" applyAlignment="1" applyProtection="1">
      <alignment horizontal="left" vertical="center"/>
      <protection hidden="1"/>
    </xf>
    <xf numFmtId="0" fontId="3" fillId="0" borderId="0" xfId="47" applyFont="1" applyFill="1" applyBorder="1" applyAlignment="1" applyProtection="1">
      <alignment vertical="center"/>
      <protection hidden="1"/>
    </xf>
    <xf numFmtId="0" fontId="3" fillId="0" borderId="0" xfId="47" applyFont="1" applyAlignment="1" applyProtection="1">
      <alignment vertical="center"/>
      <protection hidden="1"/>
    </xf>
    <xf numFmtId="0" fontId="6" fillId="0" borderId="14" xfId="47" applyFont="1" applyFill="1" applyBorder="1" applyAlignment="1" applyProtection="1">
      <alignment vertical="center"/>
      <protection hidden="1"/>
    </xf>
    <xf numFmtId="0" fontId="6" fillId="0" borderId="0" xfId="47" applyFont="1" applyFill="1" applyAlignment="1" applyProtection="1">
      <alignment vertical="center"/>
      <protection hidden="1"/>
    </xf>
    <xf numFmtId="0" fontId="3" fillId="0" borderId="0" xfId="47" applyFont="1" applyFill="1" applyAlignment="1" applyProtection="1">
      <alignment vertical="center"/>
      <protection hidden="1"/>
    </xf>
    <xf numFmtId="0" fontId="3" fillId="0" borderId="0" xfId="0" applyFont="1" applyBorder="1" applyAlignment="1" applyProtection="1">
      <alignment vertical="center"/>
      <protection hidden="1"/>
    </xf>
    <xf numFmtId="0" fontId="3" fillId="0" borderId="18" xfId="47" applyFont="1" applyBorder="1" applyAlignment="1" applyProtection="1">
      <alignment vertical="center"/>
      <protection hidden="1"/>
    </xf>
    <xf numFmtId="0" fontId="3" fillId="0" borderId="18" xfId="0" applyFont="1" applyFill="1" applyBorder="1" applyAlignment="1" applyProtection="1">
      <alignment vertical="center"/>
      <protection hidden="1"/>
    </xf>
    <xf numFmtId="0" fontId="3" fillId="0" borderId="0" xfId="0"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indent="1"/>
      <protection hidden="1"/>
    </xf>
    <xf numFmtId="0" fontId="3" fillId="0" borderId="0" xfId="0" applyNumberFormat="1" applyFont="1" applyFill="1" applyBorder="1" applyAlignment="1" applyProtection="1">
      <alignment horizontal="right" vertical="center"/>
      <protection hidden="1"/>
    </xf>
    <xf numFmtId="0" fontId="3" fillId="0" borderId="0" xfId="43" applyFont="1" applyFill="1" applyAlignment="1" applyProtection="1">
      <alignment vertical="center"/>
      <protection hidden="1"/>
    </xf>
    <xf numFmtId="49" fontId="3" fillId="0" borderId="0" xfId="43" applyNumberFormat="1" applyFont="1" applyFill="1" applyBorder="1" applyAlignment="1" applyProtection="1">
      <alignment vertical="center"/>
      <protection hidden="1"/>
    </xf>
    <xf numFmtId="0" fontId="3" fillId="0" borderId="0" xfId="43" applyFont="1" applyFill="1" applyBorder="1" applyAlignment="1" applyProtection="1">
      <alignment vertical="center"/>
      <protection hidden="1"/>
    </xf>
    <xf numFmtId="166" fontId="3" fillId="0" borderId="0" xfId="43" applyNumberFormat="1" applyFont="1" applyFill="1" applyAlignment="1" applyProtection="1">
      <alignment horizontal="center" vertical="center"/>
      <protection hidden="1"/>
    </xf>
    <xf numFmtId="0" fontId="3" fillId="0" borderId="19" xfId="0" applyFont="1" applyFill="1" applyBorder="1" applyAlignment="1" applyProtection="1">
      <alignment horizontal="left" vertical="center" indent="1"/>
      <protection hidden="1"/>
    </xf>
    <xf numFmtId="0" fontId="3" fillId="0" borderId="19" xfId="0" applyFont="1" applyFill="1" applyBorder="1" applyAlignment="1" applyProtection="1">
      <alignment vertical="center"/>
      <protection hidden="1"/>
    </xf>
    <xf numFmtId="0" fontId="3" fillId="0" borderId="19" xfId="47" applyFont="1" applyFill="1" applyBorder="1" applyAlignment="1" applyProtection="1">
      <alignment horizontal="left" vertical="center" indent="1"/>
      <protection hidden="1"/>
    </xf>
    <xf numFmtId="0" fontId="3" fillId="21" borderId="10" xfId="47" applyFont="1" applyFill="1" applyBorder="1" applyAlignment="1" applyProtection="1">
      <alignment horizontal="left" vertical="center"/>
      <protection hidden="1"/>
    </xf>
    <xf numFmtId="0" fontId="3" fillId="21" borderId="11" xfId="47" applyFont="1" applyFill="1" applyBorder="1" applyAlignment="1" applyProtection="1">
      <alignment horizontal="left" vertical="center"/>
      <protection hidden="1"/>
    </xf>
    <xf numFmtId="0" fontId="3" fillId="21" borderId="12" xfId="47" applyFont="1" applyFill="1" applyBorder="1" applyAlignment="1" applyProtection="1">
      <alignment horizontal="left" vertical="center"/>
      <protection hidden="1"/>
    </xf>
    <xf numFmtId="0" fontId="3" fillId="0" borderId="14" xfId="0" applyFont="1" applyFill="1" applyBorder="1" applyAlignment="1" applyProtection="1">
      <alignment horizontal="right" vertical="center"/>
      <protection hidden="1"/>
    </xf>
    <xf numFmtId="0" fontId="5" fillId="0" borderId="15" xfId="0" applyFont="1" applyFill="1" applyBorder="1" applyAlignment="1" applyProtection="1">
      <alignment horizontal="center" vertical="center"/>
      <protection hidden="1"/>
    </xf>
    <xf numFmtId="0" fontId="3" fillId="0" borderId="0" xfId="0" applyFont="1" applyFill="1" applyAlignment="1" applyProtection="1">
      <alignment horizontal="right" vertical="center"/>
      <protection hidden="1"/>
    </xf>
    <xf numFmtId="0" fontId="3" fillId="0" borderId="0" xfId="47" applyFont="1" applyBorder="1" applyAlignment="1" applyProtection="1">
      <alignment vertical="center"/>
      <protection hidden="1"/>
    </xf>
    <xf numFmtId="0" fontId="3" fillId="0" borderId="19" xfId="47" applyFont="1" applyFill="1" applyBorder="1" applyAlignment="1" applyProtection="1">
      <alignment horizontal="right" vertical="center" indent="1"/>
      <protection hidden="1"/>
    </xf>
    <xf numFmtId="0" fontId="3" fillId="0" borderId="14" xfId="43" applyFont="1" applyFill="1" applyBorder="1" applyAlignment="1" applyProtection="1">
      <alignment vertical="center"/>
      <protection hidden="1"/>
    </xf>
    <xf numFmtId="49" fontId="3" fillId="0" borderId="14" xfId="43" applyNumberFormat="1" applyFont="1" applyFill="1" applyBorder="1" applyAlignment="1" applyProtection="1">
      <alignment vertical="center"/>
      <protection hidden="1"/>
    </xf>
    <xf numFmtId="0" fontId="3" fillId="0" borderId="0" xfId="0" applyFont="1" applyFill="1" applyBorder="1" applyAlignment="1" applyProtection="1">
      <alignment horizontal="right" vertical="center"/>
      <protection hidden="1"/>
    </xf>
    <xf numFmtId="0" fontId="3" fillId="0" borderId="20" xfId="0" applyFont="1" applyFill="1" applyBorder="1" applyAlignment="1" applyProtection="1">
      <alignment vertical="center"/>
      <protection hidden="1"/>
    </xf>
    <xf numFmtId="0" fontId="3" fillId="0" borderId="16" xfId="0" applyFont="1" applyBorder="1" applyAlignment="1" applyProtection="1">
      <alignment vertical="center"/>
      <protection hidden="1"/>
    </xf>
    <xf numFmtId="0" fontId="3" fillId="0" borderId="17" xfId="0" applyFont="1" applyBorder="1" applyAlignment="1" applyProtection="1">
      <alignment vertical="center"/>
      <protection hidden="1"/>
    </xf>
    <xf numFmtId="0" fontId="3" fillId="0" borderId="18" xfId="45" applyFont="1" applyBorder="1" applyAlignment="1" applyProtection="1">
      <alignment vertical="center"/>
      <protection hidden="1"/>
    </xf>
    <xf numFmtId="0" fontId="12" fillId="0" borderId="0" xfId="0" applyFont="1" applyFill="1" applyAlignment="1" applyProtection="1">
      <alignment vertical="center"/>
      <protection hidden="1"/>
    </xf>
    <xf numFmtId="0" fontId="12" fillId="0" borderId="0" xfId="0" applyFont="1" applyFill="1" applyBorder="1" applyAlignment="1" applyProtection="1">
      <alignment vertical="center"/>
      <protection hidden="1"/>
    </xf>
    <xf numFmtId="0" fontId="4" fillId="0" borderId="0" xfId="0" applyFont="1" applyFill="1" applyAlignment="1" applyProtection="1">
      <alignment vertical="center"/>
      <protection hidden="1"/>
    </xf>
    <xf numFmtId="0" fontId="16" fillId="0" borderId="0" xfId="47" applyFont="1" applyFill="1" applyBorder="1" applyAlignment="1" applyProtection="1">
      <alignment vertical="center"/>
      <protection hidden="1"/>
    </xf>
    <xf numFmtId="0" fontId="4" fillId="0" borderId="13" xfId="47" applyFont="1" applyFill="1" applyBorder="1" applyAlignment="1" applyProtection="1">
      <alignment vertical="top"/>
      <protection hidden="1"/>
    </xf>
    <xf numFmtId="0" fontId="4" fillId="0" borderId="14" xfId="47" applyFont="1" applyFill="1" applyBorder="1" applyAlignment="1" applyProtection="1">
      <alignment vertical="top"/>
      <protection hidden="1"/>
    </xf>
    <xf numFmtId="0" fontId="4" fillId="0" borderId="15" xfId="47" applyFont="1" applyFill="1" applyBorder="1" applyAlignment="1" applyProtection="1">
      <alignment vertical="top"/>
      <protection hidden="1"/>
    </xf>
    <xf numFmtId="0" fontId="4" fillId="0" borderId="19" xfId="47" applyFont="1" applyFill="1" applyBorder="1" applyAlignment="1" applyProtection="1">
      <alignment vertical="top"/>
      <protection hidden="1"/>
    </xf>
    <xf numFmtId="0" fontId="4" fillId="0" borderId="0" xfId="47" applyFont="1" applyFill="1" applyBorder="1" applyAlignment="1" applyProtection="1">
      <alignment vertical="top"/>
      <protection hidden="1"/>
    </xf>
    <xf numFmtId="0" fontId="4" fillId="0" borderId="18" xfId="47" applyFont="1" applyFill="1" applyBorder="1" applyAlignment="1" applyProtection="1">
      <alignment vertical="top"/>
      <protection hidden="1"/>
    </xf>
    <xf numFmtId="0" fontId="4" fillId="0" borderId="20" xfId="47" applyFont="1" applyFill="1" applyBorder="1" applyAlignment="1" applyProtection="1">
      <alignment vertical="top"/>
      <protection hidden="1"/>
    </xf>
    <xf numFmtId="0" fontId="4" fillId="0" borderId="16" xfId="47" applyFont="1" applyFill="1" applyBorder="1" applyAlignment="1" applyProtection="1">
      <alignment vertical="top"/>
      <protection hidden="1"/>
    </xf>
    <xf numFmtId="0" fontId="4" fillId="0" borderId="17" xfId="47" applyFont="1" applyFill="1" applyBorder="1" applyAlignment="1" applyProtection="1">
      <alignment vertical="top"/>
      <protection hidden="1"/>
    </xf>
    <xf numFmtId="0" fontId="3" fillId="0" borderId="10" xfId="47" applyFont="1" applyFill="1" applyBorder="1" applyAlignment="1" applyProtection="1">
      <alignment horizontal="left" vertical="center" indent="1"/>
      <protection hidden="1"/>
    </xf>
    <xf numFmtId="0" fontId="4" fillId="0" borderId="11" xfId="47" applyFont="1" applyFill="1" applyBorder="1" applyAlignment="1" applyProtection="1">
      <alignment horizontal="left" vertical="center" indent="2"/>
      <protection hidden="1"/>
    </xf>
    <xf numFmtId="0" fontId="4" fillId="0" borderId="12" xfId="47" applyFont="1" applyFill="1" applyBorder="1" applyAlignment="1" applyProtection="1">
      <alignment horizontal="left" vertical="center" indent="2"/>
      <protection hidden="1"/>
    </xf>
    <xf numFmtId="0" fontId="3" fillId="17" borderId="10" xfId="47" applyNumberFormat="1" applyFont="1" applyFill="1" applyBorder="1" applyAlignment="1" applyProtection="1">
      <alignment horizontal="left" vertical="center" indent="1"/>
      <protection hidden="1"/>
    </xf>
    <xf numFmtId="0" fontId="4" fillId="17" borderId="11" xfId="47" applyNumberFormat="1" applyFont="1" applyFill="1" applyBorder="1" applyAlignment="1" applyProtection="1">
      <alignment horizontal="left" vertical="center" indent="2"/>
      <protection hidden="1"/>
    </xf>
    <xf numFmtId="0" fontId="4" fillId="17" borderId="12" xfId="47" applyNumberFormat="1" applyFont="1" applyFill="1" applyBorder="1" applyAlignment="1" applyProtection="1">
      <alignment horizontal="left" vertical="center" indent="2"/>
      <protection hidden="1"/>
    </xf>
    <xf numFmtId="0" fontId="10" fillId="0" borderId="14" xfId="0" applyFont="1" applyFill="1" applyBorder="1" applyAlignment="1" applyProtection="1">
      <alignment horizontal="right" vertical="center"/>
      <protection hidden="1"/>
    </xf>
    <xf numFmtId="0" fontId="3" fillId="0" borderId="18" xfId="0" applyFont="1" applyFill="1" applyBorder="1" applyAlignment="1" applyProtection="1">
      <alignment horizontal="center" vertical="center"/>
    </xf>
    <xf numFmtId="0" fontId="3" fillId="0" borderId="0" xfId="0" applyFont="1" applyAlignment="1" applyProtection="1">
      <alignment vertical="center"/>
    </xf>
    <xf numFmtId="0" fontId="3" fillId="0" borderId="0" xfId="0" applyFont="1" applyFill="1" applyBorder="1" applyAlignment="1" applyProtection="1">
      <alignment horizontal="right" vertical="center" indent="1"/>
      <protection hidden="1"/>
    </xf>
    <xf numFmtId="0" fontId="14" fillId="0" borderId="16" xfId="0" applyFont="1" applyFill="1" applyBorder="1" applyAlignment="1" applyProtection="1">
      <alignment vertical="center"/>
      <protection hidden="1"/>
    </xf>
    <xf numFmtId="4" fontId="3" fillId="0" borderId="0" xfId="0" applyNumberFormat="1" applyFont="1" applyFill="1" applyBorder="1" applyAlignment="1" applyProtection="1">
      <alignment horizontal="right" vertical="center" indent="2"/>
      <protection hidden="1"/>
    </xf>
    <xf numFmtId="0" fontId="3" fillId="0" borderId="0" xfId="0" applyFont="1" applyFill="1" applyBorder="1" applyAlignment="1" applyProtection="1">
      <alignment horizontal="center" vertical="center" wrapText="1"/>
      <protection hidden="1"/>
    </xf>
    <xf numFmtId="0" fontId="3" fillId="0" borderId="14" xfId="0" applyFont="1" applyFill="1" applyBorder="1" applyAlignment="1" applyProtection="1">
      <alignment horizontal="center" vertical="center"/>
      <protection hidden="1"/>
    </xf>
    <xf numFmtId="4" fontId="3" fillId="0" borderId="14" xfId="0" applyNumberFormat="1" applyFont="1" applyFill="1" applyBorder="1" applyAlignment="1" applyProtection="1">
      <alignment horizontal="right" vertical="center" indent="2"/>
      <protection hidden="1"/>
    </xf>
    <xf numFmtId="0" fontId="3" fillId="0" borderId="14" xfId="0" applyFont="1" applyFill="1" applyBorder="1" applyAlignment="1" applyProtection="1">
      <alignment horizontal="center" vertical="center" wrapText="1"/>
      <protection hidden="1"/>
    </xf>
    <xf numFmtId="164" fontId="3" fillId="0" borderId="0" xfId="0" applyNumberFormat="1" applyFont="1" applyFill="1" applyBorder="1" applyAlignment="1" applyProtection="1">
      <alignment vertical="center"/>
      <protection hidden="1"/>
    </xf>
    <xf numFmtId="164" fontId="14" fillId="0" borderId="16" xfId="0" applyNumberFormat="1" applyFont="1" applyFill="1" applyBorder="1" applyAlignment="1" applyProtection="1">
      <alignment vertical="center" wrapText="1"/>
      <protection hidden="1"/>
    </xf>
    <xf numFmtId="164" fontId="14" fillId="0" borderId="16" xfId="0" applyNumberFormat="1" applyFont="1" applyFill="1" applyBorder="1" applyAlignment="1" applyProtection="1">
      <alignment vertical="center"/>
      <protection hidden="1"/>
    </xf>
    <xf numFmtId="164" fontId="14" fillId="0" borderId="0" xfId="0" applyNumberFormat="1" applyFont="1" applyFill="1" applyBorder="1" applyAlignment="1" applyProtection="1">
      <alignment vertical="center" wrapText="1"/>
      <protection hidden="1"/>
    </xf>
    <xf numFmtId="164" fontId="14" fillId="0" borderId="0" xfId="0" applyNumberFormat="1" applyFont="1" applyFill="1" applyBorder="1" applyAlignment="1" applyProtection="1">
      <alignment vertical="center"/>
      <protection hidden="1"/>
    </xf>
    <xf numFmtId="0" fontId="3" fillId="0" borderId="14" xfId="47" applyFont="1" applyBorder="1" applyProtection="1">
      <protection hidden="1"/>
    </xf>
    <xf numFmtId="0" fontId="3" fillId="0" borderId="0" xfId="47" applyFont="1" applyProtection="1">
      <protection hidden="1"/>
    </xf>
    <xf numFmtId="0" fontId="6" fillId="0" borderId="0" xfId="47" applyFont="1" applyFill="1" applyBorder="1" applyAlignment="1" applyProtection="1">
      <alignment horizontal="center" vertical="top"/>
      <protection hidden="1"/>
    </xf>
    <xf numFmtId="0" fontId="6" fillId="0" borderId="0" xfId="47" applyFont="1" applyFill="1" applyBorder="1" applyAlignment="1" applyProtection="1">
      <alignment vertical="top" wrapText="1"/>
      <protection hidden="1"/>
    </xf>
    <xf numFmtId="49" fontId="4" fillId="0" borderId="0" xfId="47" applyNumberFormat="1" applyFont="1" applyAlignment="1" applyProtection="1">
      <alignment horizontal="right" vertical="center"/>
      <protection hidden="1"/>
    </xf>
    <xf numFmtId="0" fontId="4" fillId="0" borderId="0" xfId="47" applyNumberFormat="1" applyFont="1" applyAlignment="1" applyProtection="1">
      <alignment horizontal="right" vertical="center"/>
      <protection hidden="1"/>
    </xf>
    <xf numFmtId="0" fontId="3" fillId="0" borderId="0" xfId="38" applyFont="1" applyFill="1" applyBorder="1" applyAlignment="1" applyProtection="1">
      <alignment vertical="center"/>
      <protection hidden="1"/>
    </xf>
    <xf numFmtId="0" fontId="3" fillId="0" borderId="0" xfId="38" applyFont="1" applyFill="1" applyBorder="1" applyAlignment="1" applyProtection="1">
      <alignment horizontal="left" vertical="center"/>
      <protection hidden="1"/>
    </xf>
    <xf numFmtId="0" fontId="35" fillId="0" borderId="0" xfId="38" applyFont="1" applyFill="1" applyBorder="1" applyAlignment="1" applyProtection="1">
      <alignment vertical="center" wrapText="1"/>
      <protection hidden="1"/>
    </xf>
    <xf numFmtId="0" fontId="6" fillId="0" borderId="0" xfId="38" applyFont="1" applyFill="1" applyBorder="1" applyAlignment="1" applyProtection="1">
      <alignment vertical="center" wrapText="1"/>
      <protection hidden="1"/>
    </xf>
    <xf numFmtId="0" fontId="35" fillId="0" borderId="0" xfId="38" applyFont="1" applyFill="1" applyBorder="1" applyAlignment="1" applyProtection="1">
      <alignment horizontal="center" vertical="center" wrapText="1"/>
      <protection hidden="1"/>
    </xf>
    <xf numFmtId="0" fontId="6" fillId="0" borderId="0" xfId="38" applyFont="1" applyFill="1" applyBorder="1" applyAlignment="1" applyProtection="1">
      <alignment vertical="center"/>
      <protection hidden="1"/>
    </xf>
    <xf numFmtId="0" fontId="3" fillId="0" borderId="0" xfId="38" applyFont="1" applyFill="1" applyBorder="1" applyAlignment="1" applyProtection="1">
      <alignment horizontal="center" vertical="center"/>
      <protection hidden="1"/>
    </xf>
    <xf numFmtId="0" fontId="6" fillId="0" borderId="0" xfId="38" applyFont="1" applyFill="1" applyBorder="1" applyAlignment="1" applyProtection="1">
      <alignment horizontal="left" vertical="center"/>
      <protection hidden="1"/>
    </xf>
    <xf numFmtId="0" fontId="3" fillId="0" borderId="14" xfId="38" applyFont="1" applyFill="1" applyBorder="1" applyAlignment="1" applyProtection="1">
      <alignment vertical="center"/>
      <protection hidden="1"/>
    </xf>
    <xf numFmtId="0" fontId="3" fillId="0" borderId="0" xfId="46" applyFont="1" applyFill="1" applyAlignment="1" applyProtection="1">
      <alignment vertical="center"/>
      <protection hidden="1"/>
    </xf>
    <xf numFmtId="0" fontId="3" fillId="0" borderId="0" xfId="46" applyFont="1" applyFill="1" applyAlignment="1" applyProtection="1">
      <alignment vertical="center" wrapText="1"/>
      <protection hidden="1"/>
    </xf>
    <xf numFmtId="0" fontId="3" fillId="0" borderId="17" xfId="38" applyFont="1" applyFill="1" applyBorder="1" applyAlignment="1" applyProtection="1">
      <alignment vertical="center"/>
      <protection hidden="1"/>
    </xf>
    <xf numFmtId="0" fontId="3" fillId="0" borderId="16" xfId="38" applyFont="1" applyFill="1" applyBorder="1" applyAlignment="1" applyProtection="1">
      <alignment horizontal="left" vertical="center"/>
      <protection hidden="1"/>
    </xf>
    <xf numFmtId="0" fontId="3" fillId="0" borderId="16" xfId="38" applyFont="1" applyFill="1" applyBorder="1" applyAlignment="1" applyProtection="1">
      <alignment vertical="center"/>
      <protection hidden="1"/>
    </xf>
    <xf numFmtId="0" fontId="3" fillId="0" borderId="20" xfId="38" applyFont="1" applyFill="1" applyBorder="1" applyAlignment="1" applyProtection="1">
      <alignment vertical="center"/>
      <protection hidden="1"/>
    </xf>
    <xf numFmtId="0" fontId="3" fillId="0" borderId="18" xfId="38" applyFont="1" applyFill="1" applyBorder="1" applyAlignment="1" applyProtection="1">
      <alignment vertical="center"/>
      <protection hidden="1"/>
    </xf>
    <xf numFmtId="0" fontId="3" fillId="0" borderId="0" xfId="38" applyFont="1" applyFill="1" applyBorder="1" applyAlignment="1" applyProtection="1">
      <alignment vertical="top"/>
      <protection hidden="1"/>
    </xf>
    <xf numFmtId="0" fontId="3" fillId="0" borderId="19" xfId="38" applyFont="1" applyFill="1" applyBorder="1" applyAlignment="1" applyProtection="1">
      <alignment horizontal="right" vertical="center" wrapText="1"/>
      <protection hidden="1"/>
    </xf>
    <xf numFmtId="0" fontId="36" fillId="0" borderId="19" xfId="38" applyFont="1" applyFill="1" applyBorder="1" applyAlignment="1" applyProtection="1">
      <alignment horizontal="right" vertical="center"/>
      <protection hidden="1"/>
    </xf>
    <xf numFmtId="0" fontId="3" fillId="0" borderId="0" xfId="38" applyFont="1" applyFill="1" applyBorder="1" applyAlignment="1" applyProtection="1">
      <alignment vertical="center" wrapText="1"/>
      <protection hidden="1"/>
    </xf>
    <xf numFmtId="0" fontId="3" fillId="0" borderId="0" xfId="38" applyFont="1" applyFill="1" applyBorder="1" applyAlignment="1" applyProtection="1">
      <alignment horizontal="left" vertical="center" wrapText="1"/>
      <protection hidden="1"/>
    </xf>
    <xf numFmtId="0" fontId="3" fillId="0" borderId="19" xfId="38" applyFont="1" applyFill="1" applyBorder="1" applyAlignment="1" applyProtection="1">
      <alignment horizontal="right" vertical="center"/>
      <protection hidden="1"/>
    </xf>
    <xf numFmtId="0" fontId="3" fillId="0" borderId="0" xfId="38" applyFont="1" applyFill="1" applyAlignment="1" applyProtection="1">
      <alignment vertical="top"/>
      <protection hidden="1"/>
    </xf>
    <xf numFmtId="0" fontId="3" fillId="0" borderId="19" xfId="38" applyFont="1" applyFill="1" applyBorder="1" applyAlignment="1" applyProtection="1">
      <alignment horizontal="left" vertical="top"/>
      <protection hidden="1"/>
    </xf>
    <xf numFmtId="0" fontId="3" fillId="0" borderId="18" xfId="38" applyFont="1" applyFill="1" applyBorder="1" applyAlignment="1" applyProtection="1">
      <alignment vertical="top"/>
      <protection hidden="1"/>
    </xf>
    <xf numFmtId="0" fontId="3" fillId="0" borderId="0" xfId="38" applyFont="1" applyFill="1" applyBorder="1" applyAlignment="1" applyProtection="1">
      <alignment vertical="top" wrapText="1"/>
      <protection hidden="1"/>
    </xf>
    <xf numFmtId="0" fontId="3" fillId="0" borderId="18" xfId="38" applyFont="1" applyFill="1" applyBorder="1" applyAlignment="1" applyProtection="1">
      <alignment vertical="top" wrapText="1"/>
      <protection hidden="1"/>
    </xf>
    <xf numFmtId="49" fontId="3" fillId="0" borderId="19" xfId="38" applyNumberFormat="1" applyFont="1" applyFill="1" applyBorder="1" applyAlignment="1" applyProtection="1">
      <alignment horizontal="right" vertical="top"/>
      <protection hidden="1"/>
    </xf>
    <xf numFmtId="0" fontId="4" fillId="0" borderId="0" xfId="38" applyFont="1" applyFill="1" applyBorder="1" applyAlignment="1" applyProtection="1">
      <alignment horizontal="left" vertical="top"/>
      <protection hidden="1"/>
    </xf>
    <xf numFmtId="0" fontId="4" fillId="0" borderId="0" xfId="38" applyFont="1" applyFill="1" applyBorder="1" applyAlignment="1" applyProtection="1">
      <alignment horizontal="right" vertical="center" wrapText="1"/>
      <protection hidden="1"/>
    </xf>
    <xf numFmtId="0" fontId="3" fillId="0" borderId="19" xfId="38" applyFont="1" applyFill="1" applyBorder="1" applyAlignment="1" applyProtection="1">
      <alignment vertical="center"/>
      <protection hidden="1"/>
    </xf>
    <xf numFmtId="0" fontId="3" fillId="0" borderId="19" xfId="38" applyFont="1" applyFill="1" applyBorder="1" applyAlignment="1" applyProtection="1">
      <alignment horizontal="left" vertical="center" indent="1"/>
      <protection hidden="1"/>
    </xf>
    <xf numFmtId="0" fontId="3" fillId="0" borderId="15" xfId="38" applyFont="1" applyFill="1" applyBorder="1" applyAlignment="1" applyProtection="1">
      <alignment vertical="center"/>
      <protection hidden="1"/>
    </xf>
    <xf numFmtId="0" fontId="3" fillId="0" borderId="14" xfId="38" applyFont="1" applyFill="1" applyBorder="1" applyAlignment="1" applyProtection="1">
      <alignment horizontal="left" vertical="center"/>
      <protection hidden="1"/>
    </xf>
    <xf numFmtId="0" fontId="3" fillId="0" borderId="13" xfId="38" applyFont="1" applyFill="1" applyBorder="1" applyAlignment="1" applyProtection="1">
      <alignment vertical="center"/>
      <protection hidden="1"/>
    </xf>
    <xf numFmtId="0" fontId="3" fillId="0" borderId="0" xfId="38" applyFont="1" applyAlignment="1" applyProtection="1">
      <alignment vertical="center"/>
      <protection hidden="1"/>
    </xf>
    <xf numFmtId="0" fontId="5" fillId="20" borderId="12" xfId="38" applyFont="1" applyFill="1" applyBorder="1" applyAlignment="1" applyProtection="1">
      <alignment horizontal="left" vertical="center" indent="1"/>
      <protection hidden="1"/>
    </xf>
    <xf numFmtId="0" fontId="5" fillId="20" borderId="11" xfId="38" applyFont="1" applyFill="1" applyBorder="1" applyAlignment="1" applyProtection="1">
      <alignment horizontal="left" vertical="center" indent="1"/>
      <protection hidden="1"/>
    </xf>
    <xf numFmtId="0" fontId="5" fillId="20" borderId="10" xfId="38" applyFont="1" applyFill="1" applyBorder="1" applyAlignment="1" applyProtection="1">
      <alignment horizontal="left" vertical="center" indent="1"/>
      <protection hidden="1"/>
    </xf>
    <xf numFmtId="4" fontId="3" fillId="0" borderId="0" xfId="38" applyNumberFormat="1" applyFont="1" applyFill="1" applyBorder="1" applyAlignment="1" applyProtection="1">
      <alignment horizontal="right" vertical="center"/>
      <protection hidden="1"/>
    </xf>
    <xf numFmtId="0" fontId="5" fillId="0" borderId="0" xfId="38" applyFont="1" applyFill="1" applyBorder="1" applyAlignment="1" applyProtection="1">
      <alignment vertical="center"/>
      <protection hidden="1"/>
    </xf>
    <xf numFmtId="0" fontId="3" fillId="0" borderId="0" xfId="38" applyFont="1" applyFill="1" applyAlignment="1" applyProtection="1">
      <alignment vertical="center"/>
      <protection hidden="1"/>
    </xf>
    <xf numFmtId="49" fontId="3" fillId="0" borderId="0" xfId="38" applyNumberFormat="1" applyFont="1" applyFill="1" applyAlignment="1" applyProtection="1">
      <alignment horizontal="left" vertical="center"/>
      <protection hidden="1"/>
    </xf>
    <xf numFmtId="0" fontId="5" fillId="0" borderId="0" xfId="38" applyFont="1" applyFill="1" applyBorder="1" applyAlignment="1" applyProtection="1">
      <alignment horizontal="right" vertical="center"/>
      <protection hidden="1"/>
    </xf>
    <xf numFmtId="0" fontId="12" fillId="0" borderId="0" xfId="38" applyFont="1" applyFill="1" applyAlignment="1" applyProtection="1">
      <alignment horizontal="left" vertical="center"/>
      <protection hidden="1"/>
    </xf>
    <xf numFmtId="14" fontId="12" fillId="0" borderId="0" xfId="0" applyNumberFormat="1" applyFont="1" applyFill="1" applyBorder="1" applyAlignment="1" applyProtection="1">
      <alignment horizontal="right"/>
      <protection hidden="1"/>
    </xf>
    <xf numFmtId="14" fontId="12" fillId="0" borderId="0" xfId="0" applyNumberFormat="1" applyFont="1" applyFill="1" applyBorder="1" applyAlignment="1" applyProtection="1">
      <alignment horizontal="right" vertical="top"/>
      <protection hidden="1"/>
    </xf>
    <xf numFmtId="0" fontId="3" fillId="0" borderId="0" xfId="0" applyFont="1" applyBorder="1" applyAlignment="1" applyProtection="1">
      <alignment horizontal="left" vertical="center"/>
    </xf>
    <xf numFmtId="0" fontId="5" fillId="22" borderId="11" xfId="0" applyFont="1" applyFill="1" applyBorder="1" applyAlignment="1" applyProtection="1">
      <alignment horizontal="left" vertical="center" indent="1"/>
      <protection hidden="1"/>
    </xf>
    <xf numFmtId="0" fontId="5" fillId="22" borderId="12" xfId="0" applyFont="1" applyFill="1" applyBorder="1" applyAlignment="1" applyProtection="1">
      <alignment horizontal="left" vertical="center" indent="1"/>
      <protection hidden="1"/>
    </xf>
    <xf numFmtId="0" fontId="11" fillId="0" borderId="0" xfId="38" applyFont="1" applyFill="1" applyBorder="1" applyAlignment="1" applyProtection="1">
      <alignment vertical="center"/>
      <protection hidden="1"/>
    </xf>
    <xf numFmtId="0" fontId="3" fillId="0" borderId="0" xfId="0" applyFont="1"/>
    <xf numFmtId="0" fontId="3" fillId="0" borderId="0" xfId="0" applyFont="1" applyBorder="1"/>
    <xf numFmtId="49" fontId="11" fillId="0" borderId="19" xfId="38" applyNumberFormat="1" applyFont="1" applyFill="1" applyBorder="1" applyAlignment="1" applyProtection="1">
      <alignment horizontal="left" vertical="center" indent="1"/>
      <protection hidden="1"/>
    </xf>
    <xf numFmtId="49" fontId="3" fillId="0" borderId="19" xfId="38" applyNumberFormat="1" applyFont="1" applyFill="1" applyBorder="1" applyAlignment="1" applyProtection="1">
      <alignment horizontal="left" vertical="center" indent="1"/>
      <protection hidden="1"/>
    </xf>
    <xf numFmtId="0" fontId="5" fillId="0" borderId="19" xfId="38" applyFont="1" applyFill="1" applyBorder="1" applyAlignment="1" applyProtection="1">
      <alignment horizontal="left" vertical="center" indent="1"/>
      <protection hidden="1"/>
    </xf>
    <xf numFmtId="2" fontId="12" fillId="0" borderId="0" xfId="38" applyNumberFormat="1" applyFont="1" applyFill="1" applyBorder="1" applyAlignment="1" applyProtection="1">
      <alignment vertical="center"/>
      <protection hidden="1"/>
    </xf>
    <xf numFmtId="166" fontId="5" fillId="0" borderId="0" xfId="38" applyNumberFormat="1" applyFont="1" applyFill="1" applyBorder="1" applyAlignment="1" applyProtection="1">
      <alignment horizontal="left" vertical="center"/>
      <protection hidden="1"/>
    </xf>
    <xf numFmtId="49" fontId="3" fillId="0" borderId="0" xfId="38" applyNumberFormat="1" applyFont="1" applyFill="1" applyBorder="1" applyAlignment="1" applyProtection="1">
      <alignment horizontal="right" vertical="center"/>
      <protection hidden="1"/>
    </xf>
    <xf numFmtId="166" fontId="5" fillId="0" borderId="0" xfId="38" applyNumberFormat="1" applyFont="1" applyFill="1" applyBorder="1" applyAlignment="1" applyProtection="1">
      <alignment vertical="top" wrapText="1"/>
      <protection hidden="1"/>
    </xf>
    <xf numFmtId="2" fontId="3" fillId="0" borderId="0" xfId="38" applyNumberFormat="1" applyFont="1" applyFill="1" applyBorder="1" applyAlignment="1" applyProtection="1">
      <alignment horizontal="center" vertical="top"/>
      <protection hidden="1"/>
    </xf>
    <xf numFmtId="0" fontId="3" fillId="0" borderId="0" xfId="38" applyFont="1" applyFill="1" applyBorder="1" applyAlignment="1" applyProtection="1">
      <alignment horizontal="left" vertical="top"/>
      <protection hidden="1"/>
    </xf>
    <xf numFmtId="49" fontId="5" fillId="0" borderId="0" xfId="38" applyNumberFormat="1" applyFont="1" applyFill="1" applyBorder="1" applyAlignment="1" applyProtection="1">
      <alignment vertical="top" wrapText="1"/>
      <protection hidden="1"/>
    </xf>
    <xf numFmtId="0" fontId="3" fillId="0" borderId="0" xfId="38" applyFont="1" applyFill="1" applyBorder="1" applyAlignment="1" applyProtection="1">
      <alignment horizontal="center" vertical="top"/>
      <protection hidden="1"/>
    </xf>
    <xf numFmtId="49" fontId="5" fillId="20" borderId="10" xfId="38" applyNumberFormat="1" applyFont="1" applyFill="1" applyBorder="1" applyAlignment="1" applyProtection="1">
      <alignment horizontal="center" vertical="top"/>
      <protection hidden="1"/>
    </xf>
    <xf numFmtId="49" fontId="3" fillId="20" borderId="11" xfId="38" applyNumberFormat="1" applyFont="1" applyFill="1" applyBorder="1" applyAlignment="1" applyProtection="1">
      <alignment horizontal="center" vertical="top"/>
      <protection hidden="1"/>
    </xf>
    <xf numFmtId="49" fontId="5" fillId="20" borderId="11" xfId="38" applyNumberFormat="1" applyFont="1" applyFill="1" applyBorder="1" applyAlignment="1" applyProtection="1">
      <alignment horizontal="right" vertical="center" indent="1"/>
      <protection hidden="1"/>
    </xf>
    <xf numFmtId="49" fontId="5" fillId="0" borderId="0" xfId="38" applyNumberFormat="1" applyFont="1" applyFill="1" applyBorder="1" applyAlignment="1" applyProtection="1">
      <alignment horizontal="center" vertical="top"/>
      <protection hidden="1"/>
    </xf>
    <xf numFmtId="49" fontId="8" fillId="0" borderId="0" xfId="38" applyNumberFormat="1" applyFont="1" applyFill="1" applyBorder="1" applyAlignment="1" applyProtection="1">
      <alignment horizontal="center" vertical="top"/>
      <protection hidden="1"/>
    </xf>
    <xf numFmtId="166" fontId="5" fillId="0" borderId="0" xfId="38" applyNumberFormat="1" applyFont="1" applyFill="1" applyBorder="1" applyAlignment="1" applyProtection="1">
      <alignment horizontal="right" vertical="top" indent="1"/>
      <protection hidden="1"/>
    </xf>
    <xf numFmtId="49" fontId="5" fillId="0" borderId="0" xfId="38" applyNumberFormat="1" applyFont="1" applyFill="1" applyBorder="1" applyAlignment="1" applyProtection="1">
      <alignment horizontal="left" vertical="center"/>
      <protection hidden="1"/>
    </xf>
    <xf numFmtId="2" fontId="43" fillId="0" borderId="0" xfId="38" applyNumberFormat="1" applyFont="1" applyFill="1" applyBorder="1" applyAlignment="1" applyProtection="1">
      <alignment vertical="center"/>
      <protection hidden="1"/>
    </xf>
    <xf numFmtId="0" fontId="36" fillId="0" borderId="19" xfId="0" applyFont="1" applyFill="1" applyBorder="1" applyAlignment="1" applyProtection="1">
      <alignment horizontal="right" vertical="center"/>
      <protection hidden="1"/>
    </xf>
    <xf numFmtId="0" fontId="3" fillId="0" borderId="0" xfId="0" applyFont="1" applyFill="1" applyBorder="1" applyAlignment="1" applyProtection="1">
      <alignment vertical="top"/>
      <protection hidden="1"/>
    </xf>
    <xf numFmtId="0" fontId="6" fillId="0" borderId="0" xfId="47" applyFont="1" applyFill="1" applyBorder="1" applyAlignment="1" applyProtection="1">
      <alignment vertical="center"/>
      <protection hidden="1"/>
    </xf>
    <xf numFmtId="0" fontId="5" fillId="0" borderId="19" xfId="0" applyFont="1" applyFill="1" applyBorder="1" applyAlignment="1" applyProtection="1">
      <alignment vertical="center"/>
      <protection hidden="1"/>
    </xf>
    <xf numFmtId="0" fontId="5" fillId="0" borderId="18" xfId="0" applyFont="1" applyFill="1" applyBorder="1" applyAlignment="1" applyProtection="1">
      <alignment horizontal="center" vertical="center"/>
      <protection hidden="1"/>
    </xf>
    <xf numFmtId="0" fontId="12" fillId="0" borderId="21" xfId="38" applyNumberFormat="1" applyFont="1" applyFill="1" applyBorder="1" applyAlignment="1" applyProtection="1">
      <alignment horizontal="left" vertical="center" indent="1"/>
      <protection hidden="1"/>
    </xf>
    <xf numFmtId="0" fontId="12" fillId="0" borderId="22" xfId="38" applyNumberFormat="1" applyFont="1" applyFill="1" applyBorder="1" applyAlignment="1" applyProtection="1">
      <alignment horizontal="left" vertical="center" indent="1"/>
      <protection hidden="1"/>
    </xf>
    <xf numFmtId="2" fontId="3" fillId="23" borderId="23" xfId="0" applyNumberFormat="1" applyFont="1" applyFill="1" applyBorder="1" applyAlignment="1" applyProtection="1">
      <alignment vertical="center"/>
      <protection hidden="1"/>
    </xf>
    <xf numFmtId="0" fontId="3" fillId="23" borderId="23" xfId="44" applyFont="1" applyFill="1" applyBorder="1" applyAlignment="1" applyProtection="1">
      <alignment vertical="center"/>
      <protection hidden="1"/>
    </xf>
    <xf numFmtId="14" fontId="3" fillId="24" borderId="24" xfId="0" applyNumberFormat="1" applyFont="1" applyFill="1" applyBorder="1" applyAlignment="1" applyProtection="1">
      <alignment horizontal="center" vertical="top"/>
      <protection locked="0"/>
    </xf>
    <xf numFmtId="14" fontId="3" fillId="23" borderId="23" xfId="44" applyNumberFormat="1" applyFont="1" applyFill="1" applyBorder="1" applyAlignment="1" applyProtection="1">
      <alignment vertical="center"/>
      <protection hidden="1"/>
    </xf>
    <xf numFmtId="14" fontId="5" fillId="0" borderId="0" xfId="38" applyNumberFormat="1" applyFont="1" applyFill="1" applyBorder="1" applyAlignment="1" applyProtection="1">
      <alignment horizontal="left" vertical="center"/>
      <protection hidden="1"/>
    </xf>
    <xf numFmtId="14" fontId="5" fillId="0" borderId="0" xfId="38" applyNumberFormat="1" applyFont="1" applyFill="1" applyBorder="1" applyAlignment="1" applyProtection="1">
      <alignment vertical="top" wrapText="1"/>
      <protection hidden="1"/>
    </xf>
    <xf numFmtId="14" fontId="3" fillId="20" borderId="11" xfId="38" applyNumberFormat="1" applyFont="1" applyFill="1" applyBorder="1" applyAlignment="1" applyProtection="1">
      <alignment horizontal="center" vertical="top"/>
      <protection hidden="1"/>
    </xf>
    <xf numFmtId="14" fontId="3" fillId="0" borderId="0" xfId="38" applyNumberFormat="1" applyFont="1" applyFill="1" applyBorder="1" applyAlignment="1" applyProtection="1">
      <alignment horizontal="center" vertical="top"/>
      <protection hidden="1"/>
    </xf>
    <xf numFmtId="1" fontId="5" fillId="0" borderId="25" xfId="0" applyNumberFormat="1" applyFont="1" applyFill="1" applyBorder="1" applyAlignment="1" applyProtection="1">
      <alignment horizontal="center" vertical="center"/>
      <protection hidden="1"/>
    </xf>
    <xf numFmtId="4" fontId="44" fillId="0" borderId="0" xfId="0" applyNumberFormat="1" applyFont="1" applyFill="1" applyAlignment="1" applyProtection="1">
      <alignment horizontal="right" vertical="center" indent="1"/>
      <protection hidden="1"/>
    </xf>
    <xf numFmtId="49" fontId="3" fillId="24" borderId="24" xfId="38" applyNumberFormat="1" applyFont="1" applyFill="1" applyBorder="1" applyAlignment="1" applyProtection="1">
      <alignment horizontal="left" vertical="top" wrapText="1" indent="1"/>
      <protection locked="0"/>
    </xf>
    <xf numFmtId="49" fontId="3" fillId="24" borderId="23" xfId="38" applyNumberFormat="1" applyFont="1" applyFill="1" applyBorder="1" applyAlignment="1" applyProtection="1">
      <alignment horizontal="left" vertical="top" wrapText="1" indent="1"/>
      <protection locked="0"/>
    </xf>
    <xf numFmtId="2" fontId="11" fillId="0" borderId="0" xfId="38" applyNumberFormat="1" applyFont="1" applyFill="1" applyBorder="1" applyAlignment="1" applyProtection="1">
      <alignment horizontal="left" vertical="center"/>
      <protection hidden="1"/>
    </xf>
    <xf numFmtId="1" fontId="5" fillId="23" borderId="23" xfId="0" applyNumberFormat="1" applyFont="1" applyFill="1" applyBorder="1" applyAlignment="1" applyProtection="1">
      <alignment horizontal="left" vertical="center"/>
      <protection hidden="1"/>
    </xf>
    <xf numFmtId="0" fontId="3" fillId="0" borderId="0" xfId="40" applyNumberFormat="1" applyAlignment="1" applyProtection="1">
      <alignment vertical="center"/>
      <protection hidden="1"/>
    </xf>
    <xf numFmtId="0" fontId="3" fillId="0" borderId="0" xfId="40" applyNumberFormat="1" applyAlignment="1" applyProtection="1">
      <alignment horizontal="center" vertical="center"/>
      <protection hidden="1"/>
    </xf>
    <xf numFmtId="0" fontId="3" fillId="0" borderId="0" xfId="40" applyNumberFormat="1" applyBorder="1" applyAlignment="1" applyProtection="1">
      <alignment vertical="center"/>
      <protection hidden="1"/>
    </xf>
    <xf numFmtId="0" fontId="3" fillId="23" borderId="0" xfId="0" applyFont="1" applyFill="1" applyAlignment="1" applyProtection="1">
      <alignment vertical="center"/>
      <protection hidden="1"/>
    </xf>
    <xf numFmtId="0" fontId="3" fillId="23" borderId="0" xfId="47" applyFont="1" applyFill="1" applyAlignment="1" applyProtection="1">
      <alignment vertical="center"/>
      <protection hidden="1"/>
    </xf>
    <xf numFmtId="0" fontId="3" fillId="23" borderId="0" xfId="0" applyFont="1" applyFill="1" applyAlignment="1" applyProtection="1">
      <alignment vertical="center"/>
    </xf>
    <xf numFmtId="0" fontId="3" fillId="23" borderId="0" xfId="47" applyFont="1" applyFill="1" applyProtection="1">
      <protection hidden="1"/>
    </xf>
    <xf numFmtId="0" fontId="3" fillId="23" borderId="0" xfId="0" applyFont="1" applyFill="1" applyAlignment="1" applyProtection="1">
      <alignment horizontal="left" vertical="center" indent="1"/>
      <protection hidden="1"/>
    </xf>
    <xf numFmtId="0" fontId="3" fillId="23" borderId="0" xfId="47" applyFont="1" applyFill="1" applyAlignment="1" applyProtection="1">
      <alignment horizontal="left" vertical="center" indent="1"/>
      <protection hidden="1"/>
    </xf>
    <xf numFmtId="0" fontId="44" fillId="23" borderId="0" xfId="0" applyFont="1" applyFill="1" applyAlignment="1" applyProtection="1">
      <alignment horizontal="left" vertical="center" indent="1"/>
      <protection hidden="1"/>
    </xf>
    <xf numFmtId="0" fontId="3" fillId="23" borderId="0" xfId="45" applyFont="1" applyFill="1" applyAlignment="1" applyProtection="1">
      <alignment horizontal="left" vertical="center" indent="1"/>
      <protection hidden="1"/>
    </xf>
    <xf numFmtId="0" fontId="3" fillId="23" borderId="0" xfId="47" applyFont="1" applyFill="1" applyAlignment="1" applyProtection="1">
      <alignment horizontal="left" indent="1"/>
      <protection hidden="1"/>
    </xf>
    <xf numFmtId="0" fontId="3" fillId="0" borderId="0" xfId="0" applyFont="1" applyFill="1" applyAlignment="1" applyProtection="1">
      <alignment horizontal="left" vertical="center" indent="1"/>
      <protection hidden="1"/>
    </xf>
    <xf numFmtId="0" fontId="5" fillId="0" borderId="0" xfId="0" applyFont="1" applyFill="1" applyBorder="1" applyAlignment="1" applyProtection="1">
      <alignment vertical="center"/>
      <protection hidden="1"/>
    </xf>
    <xf numFmtId="14" fontId="5" fillId="0" borderId="0" xfId="0" applyNumberFormat="1" applyFont="1" applyFill="1" applyBorder="1" applyAlignment="1" applyProtection="1">
      <alignment horizontal="left" vertical="center"/>
      <protection hidden="1"/>
    </xf>
    <xf numFmtId="1" fontId="3" fillId="0" borderId="0" xfId="0" applyNumberFormat="1" applyFont="1" applyFill="1" applyBorder="1" applyAlignment="1" applyProtection="1">
      <alignment vertical="center"/>
      <protection hidden="1"/>
    </xf>
    <xf numFmtId="0" fontId="11" fillId="0" borderId="19" xfId="0" applyFont="1" applyFill="1" applyBorder="1" applyAlignment="1" applyProtection="1">
      <alignment horizontal="left" vertical="center" indent="1"/>
      <protection hidden="1"/>
    </xf>
    <xf numFmtId="0" fontId="11" fillId="0" borderId="0" xfId="0" applyFont="1" applyFill="1" applyBorder="1" applyAlignment="1" applyProtection="1">
      <alignment vertical="center"/>
      <protection hidden="1"/>
    </xf>
    <xf numFmtId="0" fontId="3" fillId="0" borderId="20" xfId="0" applyFont="1" applyFill="1" applyBorder="1" applyAlignment="1" applyProtection="1">
      <alignment horizontal="left" vertical="center" indent="1"/>
      <protection hidden="1"/>
    </xf>
    <xf numFmtId="0" fontId="36" fillId="0" borderId="16" xfId="0" applyFont="1" applyFill="1" applyBorder="1" applyAlignment="1" applyProtection="1">
      <alignment horizontal="left" vertical="center"/>
      <protection hidden="1"/>
    </xf>
    <xf numFmtId="0" fontId="3" fillId="0" borderId="16" xfId="0" applyFont="1" applyFill="1" applyBorder="1" applyAlignment="1" applyProtection="1">
      <alignment horizontal="left" vertical="center"/>
      <protection hidden="1"/>
    </xf>
    <xf numFmtId="0" fontId="11" fillId="0" borderId="26" xfId="0" applyFont="1" applyFill="1" applyBorder="1" applyAlignment="1" applyProtection="1">
      <alignment horizontal="left" vertical="center" indent="1"/>
      <protection hidden="1"/>
    </xf>
    <xf numFmtId="0" fontId="11" fillId="0" borderId="27" xfId="0" applyFont="1" applyFill="1" applyBorder="1" applyAlignment="1" applyProtection="1">
      <alignment vertical="center"/>
      <protection hidden="1"/>
    </xf>
    <xf numFmtId="0" fontId="5" fillId="0" borderId="27" xfId="0" applyFont="1" applyFill="1" applyBorder="1" applyAlignment="1" applyProtection="1">
      <alignment vertical="center"/>
      <protection hidden="1"/>
    </xf>
    <xf numFmtId="0" fontId="3" fillId="0" borderId="27" xfId="0" applyFont="1" applyFill="1" applyBorder="1" applyAlignment="1" applyProtection="1">
      <alignment vertical="center"/>
      <protection hidden="1"/>
    </xf>
    <xf numFmtId="0" fontId="3" fillId="0" borderId="28" xfId="0" applyFont="1" applyFill="1" applyBorder="1" applyAlignment="1" applyProtection="1">
      <alignment vertical="center"/>
      <protection hidden="1"/>
    </xf>
    <xf numFmtId="0" fontId="3" fillId="0" borderId="29" xfId="0" applyFont="1" applyFill="1" applyBorder="1" applyAlignment="1" applyProtection="1">
      <alignment horizontal="left" vertical="center" indent="1"/>
      <protection hidden="1"/>
    </xf>
    <xf numFmtId="0" fontId="3" fillId="0" borderId="30" xfId="0" applyFont="1" applyFill="1" applyBorder="1" applyAlignment="1" applyProtection="1">
      <alignment vertical="center"/>
      <protection hidden="1"/>
    </xf>
    <xf numFmtId="0" fontId="3" fillId="0" borderId="30" xfId="0" applyFont="1" applyFill="1" applyBorder="1" applyAlignment="1" applyProtection="1">
      <alignment horizontal="left" vertical="center"/>
      <protection hidden="1"/>
    </xf>
    <xf numFmtId="0" fontId="3" fillId="0" borderId="31" xfId="0" applyFont="1" applyFill="1" applyBorder="1" applyAlignment="1" applyProtection="1">
      <alignment vertical="center"/>
      <protection hidden="1"/>
    </xf>
    <xf numFmtId="0" fontId="3" fillId="0" borderId="26" xfId="0" applyFont="1" applyFill="1" applyBorder="1" applyAlignment="1" applyProtection="1">
      <alignment horizontal="left" vertical="center" indent="1"/>
      <protection hidden="1"/>
    </xf>
    <xf numFmtId="0" fontId="3" fillId="0" borderId="27" xfId="0" applyFont="1" applyFill="1" applyBorder="1" applyAlignment="1" applyProtection="1">
      <alignment horizontal="left" vertical="center"/>
      <protection hidden="1"/>
    </xf>
    <xf numFmtId="0" fontId="3" fillId="25" borderId="13" xfId="0" applyFont="1" applyFill="1" applyBorder="1" applyAlignment="1" applyProtection="1">
      <alignment vertical="center"/>
      <protection hidden="1"/>
    </xf>
    <xf numFmtId="0" fontId="3" fillId="25" borderId="14" xfId="0" applyFont="1" applyFill="1" applyBorder="1" applyAlignment="1" applyProtection="1">
      <alignment vertical="center"/>
      <protection hidden="1"/>
    </xf>
    <xf numFmtId="1" fontId="3" fillId="25" borderId="14" xfId="0" applyNumberFormat="1" applyFont="1" applyFill="1" applyBorder="1" applyAlignment="1" applyProtection="1">
      <alignment vertical="center"/>
      <protection hidden="1"/>
    </xf>
    <xf numFmtId="0" fontId="3" fillId="25" borderId="15" xfId="0" applyFont="1" applyFill="1" applyBorder="1" applyAlignment="1" applyProtection="1">
      <alignment vertical="center"/>
      <protection hidden="1"/>
    </xf>
    <xf numFmtId="0" fontId="3" fillId="25" borderId="19" xfId="0" applyFont="1" applyFill="1" applyBorder="1" applyAlignment="1" applyProtection="1">
      <alignment horizontal="left" vertical="top" indent="1"/>
      <protection hidden="1"/>
    </xf>
    <xf numFmtId="0" fontId="3" fillId="25" borderId="0" xfId="0" applyFont="1" applyFill="1" applyBorder="1" applyAlignment="1" applyProtection="1">
      <alignment vertical="top"/>
      <protection hidden="1"/>
    </xf>
    <xf numFmtId="0" fontId="3" fillId="25" borderId="18" xfId="0" applyFont="1" applyFill="1" applyBorder="1" applyAlignment="1" applyProtection="1">
      <alignment vertical="center"/>
      <protection hidden="1"/>
    </xf>
    <xf numFmtId="0" fontId="3" fillId="25" borderId="19" xfId="0" applyFont="1" applyFill="1" applyBorder="1" applyAlignment="1" applyProtection="1">
      <alignment vertical="center"/>
      <protection hidden="1"/>
    </xf>
    <xf numFmtId="0" fontId="3" fillId="25" borderId="0" xfId="0" applyFont="1" applyFill="1" applyBorder="1" applyAlignment="1" applyProtection="1">
      <alignment vertical="center"/>
      <protection hidden="1"/>
    </xf>
    <xf numFmtId="0" fontId="36" fillId="0" borderId="0" xfId="0" applyFont="1" applyFill="1" applyBorder="1" applyAlignment="1" applyProtection="1">
      <alignment horizontal="center" vertical="center"/>
      <protection hidden="1"/>
    </xf>
    <xf numFmtId="0" fontId="36" fillId="0" borderId="30" xfId="0" applyFont="1" applyFill="1" applyBorder="1" applyAlignment="1" applyProtection="1">
      <alignment horizontal="center" vertical="center"/>
      <protection hidden="1"/>
    </xf>
    <xf numFmtId="0" fontId="3" fillId="0" borderId="27" xfId="0" applyFont="1" applyFill="1" applyBorder="1" applyAlignment="1" applyProtection="1">
      <alignment horizontal="center" vertical="center"/>
      <protection hidden="1"/>
    </xf>
    <xf numFmtId="0" fontId="3" fillId="25" borderId="13" xfId="0" applyFont="1" applyFill="1" applyBorder="1" applyAlignment="1" applyProtection="1">
      <alignment horizontal="left" vertical="center" indent="1"/>
      <protection hidden="1"/>
    </xf>
    <xf numFmtId="0" fontId="36" fillId="25" borderId="14" xfId="0" applyFont="1" applyFill="1" applyBorder="1" applyAlignment="1" applyProtection="1">
      <alignment horizontal="left" vertical="center"/>
      <protection hidden="1"/>
    </xf>
    <xf numFmtId="0" fontId="3" fillId="25" borderId="14" xfId="0" applyFont="1" applyFill="1" applyBorder="1" applyAlignment="1" applyProtection="1">
      <alignment horizontal="left" vertical="center"/>
      <protection hidden="1"/>
    </xf>
    <xf numFmtId="0" fontId="3" fillId="25" borderId="19" xfId="0" applyFont="1" applyFill="1" applyBorder="1" applyAlignment="1" applyProtection="1">
      <alignment horizontal="left" vertical="center" indent="1"/>
      <protection hidden="1"/>
    </xf>
    <xf numFmtId="0" fontId="36" fillId="25" borderId="0" xfId="0" applyFont="1" applyFill="1" applyBorder="1" applyAlignment="1" applyProtection="1">
      <alignment horizontal="left" vertical="center"/>
      <protection hidden="1"/>
    </xf>
    <xf numFmtId="0" fontId="3" fillId="25" borderId="0" xfId="0" applyFont="1" applyFill="1" applyBorder="1" applyAlignment="1" applyProtection="1">
      <alignment horizontal="left" vertical="center"/>
      <protection hidden="1"/>
    </xf>
    <xf numFmtId="0" fontId="3" fillId="25" borderId="20" xfId="0" applyFont="1" applyFill="1" applyBorder="1" applyAlignment="1" applyProtection="1">
      <alignment horizontal="left" vertical="center" indent="1"/>
      <protection hidden="1"/>
    </xf>
    <xf numFmtId="0" fontId="3" fillId="25" borderId="16" xfId="0" applyFont="1" applyFill="1" applyBorder="1" applyAlignment="1" applyProtection="1">
      <alignment vertical="center"/>
      <protection hidden="1"/>
    </xf>
    <xf numFmtId="0" fontId="36" fillId="25" borderId="16" xfId="0" applyFont="1" applyFill="1" applyBorder="1" applyAlignment="1" applyProtection="1">
      <alignment horizontal="left" vertical="center"/>
      <protection hidden="1"/>
    </xf>
    <xf numFmtId="0" fontId="3" fillId="25" borderId="16" xfId="0" applyFont="1" applyFill="1" applyBorder="1" applyAlignment="1" applyProtection="1">
      <alignment horizontal="left" vertical="center"/>
      <protection hidden="1"/>
    </xf>
    <xf numFmtId="0" fontId="3" fillId="25" borderId="17" xfId="0" applyFont="1" applyFill="1" applyBorder="1" applyAlignment="1" applyProtection="1">
      <alignment vertical="center"/>
      <protection hidden="1"/>
    </xf>
    <xf numFmtId="0" fontId="5" fillId="22" borderId="10" xfId="0" applyFont="1" applyFill="1" applyBorder="1" applyAlignment="1" applyProtection="1">
      <alignment horizontal="left" vertical="center" indent="1"/>
      <protection hidden="1"/>
    </xf>
    <xf numFmtId="0" fontId="3" fillId="0" borderId="13" xfId="0" applyFont="1" applyBorder="1" applyAlignment="1" applyProtection="1">
      <alignment vertical="center"/>
      <protection hidden="1"/>
    </xf>
    <xf numFmtId="0" fontId="4" fillId="22" borderId="32" xfId="38" applyFont="1" applyFill="1" applyBorder="1" applyAlignment="1" applyProtection="1">
      <alignment horizontal="center" wrapText="1"/>
      <protection hidden="1"/>
    </xf>
    <xf numFmtId="0" fontId="4" fillId="22" borderId="33" xfId="38" applyFont="1" applyFill="1" applyBorder="1" applyAlignment="1" applyProtection="1">
      <alignment horizontal="center" vertical="top"/>
      <protection hidden="1"/>
    </xf>
    <xf numFmtId="0" fontId="4" fillId="22" borderId="33" xfId="38" applyFont="1" applyFill="1" applyBorder="1" applyAlignment="1" applyProtection="1">
      <alignment horizontal="center" vertical="top" wrapText="1"/>
      <protection hidden="1"/>
    </xf>
    <xf numFmtId="0" fontId="3" fillId="0" borderId="19" xfId="0" applyFont="1" applyBorder="1"/>
    <xf numFmtId="0" fontId="3" fillId="0" borderId="0" xfId="0" applyFont="1" applyBorder="1" applyAlignment="1"/>
    <xf numFmtId="0" fontId="3" fillId="0" borderId="18" xfId="0" applyFont="1" applyBorder="1"/>
    <xf numFmtId="0" fontId="3" fillId="0" borderId="0" xfId="0" applyFont="1" applyBorder="1" applyAlignment="1">
      <alignment vertical="top"/>
    </xf>
    <xf numFmtId="0" fontId="3" fillId="0" borderId="0" xfId="38" applyFont="1" applyFill="1" applyBorder="1" applyAlignment="1" applyProtection="1">
      <alignment horizontal="center" vertical="top" wrapText="1"/>
      <protection hidden="1"/>
    </xf>
    <xf numFmtId="14" fontId="3" fillId="0" borderId="0" xfId="38" applyNumberFormat="1" applyFont="1" applyFill="1" applyBorder="1" applyAlignment="1" applyProtection="1">
      <alignment horizontal="center" vertical="center"/>
      <protection hidden="1"/>
    </xf>
    <xf numFmtId="0" fontId="3" fillId="0" borderId="16" xfId="0" applyFont="1" applyBorder="1"/>
    <xf numFmtId="0" fontId="3" fillId="0" borderId="17" xfId="0" applyFont="1" applyBorder="1"/>
    <xf numFmtId="49" fontId="11" fillId="0" borderId="0" xfId="38" applyNumberFormat="1" applyFont="1" applyFill="1" applyAlignment="1" applyProtection="1">
      <alignment vertical="center"/>
      <protection hidden="1"/>
    </xf>
    <xf numFmtId="0" fontId="11" fillId="0" borderId="19" xfId="38" applyFont="1" applyFill="1" applyBorder="1" applyAlignment="1" applyProtection="1">
      <alignment horizontal="left" vertical="center" indent="1"/>
      <protection hidden="1"/>
    </xf>
    <xf numFmtId="0" fontId="11" fillId="0" borderId="18" xfId="38" applyFont="1" applyFill="1" applyBorder="1" applyAlignment="1" applyProtection="1">
      <alignment vertical="center"/>
      <protection hidden="1"/>
    </xf>
    <xf numFmtId="49" fontId="3" fillId="0" borderId="20" xfId="38" applyNumberFormat="1" applyFont="1" applyFill="1" applyBorder="1" applyAlignment="1" applyProtection="1">
      <alignment horizontal="left" vertical="center"/>
      <protection hidden="1"/>
    </xf>
    <xf numFmtId="0" fontId="5" fillId="0" borderId="16" xfId="38" applyFont="1" applyFill="1" applyBorder="1" applyAlignment="1" applyProtection="1">
      <alignment horizontal="right" vertical="center"/>
      <protection hidden="1"/>
    </xf>
    <xf numFmtId="0" fontId="3" fillId="0" borderId="14" xfId="47" applyFont="1" applyFill="1" applyBorder="1" applyAlignment="1" applyProtection="1">
      <alignment vertical="center"/>
      <protection hidden="1"/>
    </xf>
    <xf numFmtId="0" fontId="3" fillId="0" borderId="18" xfId="0" applyFont="1" applyBorder="1" applyAlignment="1" applyProtection="1">
      <alignment vertical="center"/>
      <protection hidden="1"/>
    </xf>
    <xf numFmtId="0" fontId="11" fillId="0" borderId="34" xfId="38" applyFont="1" applyFill="1" applyBorder="1" applyAlignment="1" applyProtection="1">
      <alignment vertical="center"/>
      <protection hidden="1"/>
    </xf>
    <xf numFmtId="0" fontId="3" fillId="0" borderId="15" xfId="0" applyFont="1" applyBorder="1"/>
    <xf numFmtId="0" fontId="8" fillId="22" borderId="32" xfId="38" applyFont="1" applyFill="1" applyBorder="1" applyAlignment="1" applyProtection="1">
      <alignment horizontal="center" wrapText="1"/>
      <protection hidden="1"/>
    </xf>
    <xf numFmtId="0" fontId="3" fillId="0" borderId="13" xfId="0" applyFont="1" applyBorder="1"/>
    <xf numFmtId="0" fontId="44" fillId="0" borderId="0" xfId="0" applyFont="1" applyAlignment="1">
      <alignment horizontal="right"/>
    </xf>
    <xf numFmtId="0" fontId="3" fillId="23" borderId="0" xfId="0" applyFont="1" applyFill="1"/>
    <xf numFmtId="0" fontId="3" fillId="23" borderId="0" xfId="0" applyFont="1" applyFill="1" applyBorder="1" applyAlignment="1" applyProtection="1">
      <alignment vertical="center"/>
      <protection hidden="1"/>
    </xf>
    <xf numFmtId="0" fontId="3" fillId="23" borderId="0" xfId="0" applyFont="1" applyFill="1" applyAlignment="1">
      <alignment horizontal="left" vertical="center" indent="1"/>
    </xf>
    <xf numFmtId="0" fontId="3" fillId="23" borderId="0" xfId="43" applyFont="1" applyFill="1" applyAlignment="1" applyProtection="1">
      <alignment vertical="center"/>
      <protection hidden="1"/>
    </xf>
    <xf numFmtId="0" fontId="3" fillId="23" borderId="0" xfId="0" applyFont="1" applyFill="1" applyBorder="1" applyAlignment="1" applyProtection="1">
      <alignment horizontal="left" vertical="center"/>
      <protection hidden="1"/>
    </xf>
    <xf numFmtId="0" fontId="3" fillId="23" borderId="0" xfId="38" applyFont="1" applyFill="1" applyAlignment="1" applyProtection="1">
      <alignment vertical="center"/>
      <protection hidden="1"/>
    </xf>
    <xf numFmtId="14" fontId="5" fillId="0" borderId="25" xfId="38" applyNumberFormat="1" applyFont="1" applyFill="1" applyBorder="1" applyAlignment="1" applyProtection="1">
      <alignment horizontal="center" vertical="center"/>
      <protection hidden="1"/>
    </xf>
    <xf numFmtId="0" fontId="3" fillId="0" borderId="24" xfId="0" applyFont="1" applyBorder="1" applyAlignment="1" applyProtection="1">
      <alignment horizontal="center" vertical="top"/>
      <protection hidden="1"/>
    </xf>
    <xf numFmtId="49" fontId="3" fillId="0" borderId="13" xfId="38" applyNumberFormat="1" applyFont="1" applyFill="1" applyBorder="1" applyAlignment="1" applyProtection="1">
      <alignment horizontal="left" vertical="center"/>
      <protection hidden="1"/>
    </xf>
    <xf numFmtId="0" fontId="5" fillId="0" borderId="14" xfId="38" applyFont="1" applyFill="1" applyBorder="1" applyAlignment="1" applyProtection="1">
      <alignment horizontal="right" vertical="center"/>
      <protection hidden="1"/>
    </xf>
    <xf numFmtId="0" fontId="3" fillId="0" borderId="14" xfId="0" applyFont="1" applyBorder="1"/>
    <xf numFmtId="49" fontId="3" fillId="0" borderId="19" xfId="38" applyNumberFormat="1" applyFont="1" applyFill="1" applyBorder="1" applyAlignment="1" applyProtection="1">
      <alignment horizontal="left" vertical="center"/>
      <protection hidden="1"/>
    </xf>
    <xf numFmtId="0" fontId="3" fillId="0" borderId="20" xfId="0" applyFont="1" applyBorder="1" applyAlignment="1">
      <alignment horizontal="left" indent="1"/>
    </xf>
    <xf numFmtId="0" fontId="3" fillId="23" borderId="23" xfId="44" applyFont="1" applyFill="1" applyBorder="1" applyAlignment="1" applyProtection="1">
      <alignment horizontal="right" vertical="center" indent="1"/>
      <protection hidden="1"/>
    </xf>
    <xf numFmtId="0" fontId="5" fillId="23" borderId="23" xfId="44" applyNumberFormat="1" applyFont="1" applyFill="1" applyBorder="1" applyAlignment="1" applyProtection="1">
      <alignment horizontal="center" vertical="center"/>
      <protection hidden="1"/>
    </xf>
    <xf numFmtId="0" fontId="5" fillId="23" borderId="35" xfId="44" applyNumberFormat="1" applyFont="1" applyFill="1" applyBorder="1" applyAlignment="1" applyProtection="1">
      <alignment horizontal="center" vertical="center"/>
      <protection hidden="1"/>
    </xf>
    <xf numFmtId="0" fontId="5" fillId="23" borderId="23" xfId="44" applyFont="1" applyFill="1" applyBorder="1" applyAlignment="1" applyProtection="1">
      <alignment vertical="center"/>
      <protection hidden="1"/>
    </xf>
    <xf numFmtId="0" fontId="5" fillId="23" borderId="23" xfId="44" applyNumberFormat="1" applyFont="1" applyFill="1" applyBorder="1" applyAlignment="1" applyProtection="1">
      <alignment horizontal="left" vertical="center"/>
      <protection hidden="1"/>
    </xf>
    <xf numFmtId="0" fontId="0" fillId="23" borderId="23" xfId="0" applyFill="1" applyBorder="1"/>
    <xf numFmtId="0" fontId="2" fillId="23" borderId="0" xfId="0" applyFont="1" applyFill="1" applyAlignment="1" applyProtection="1">
      <alignment vertical="center"/>
      <protection hidden="1"/>
    </xf>
    <xf numFmtId="0" fontId="3" fillId="23" borderId="23" xfId="0" applyFont="1" applyFill="1" applyBorder="1" applyAlignment="1" applyProtection="1">
      <alignment horizontal="left" vertical="center" indent="1"/>
      <protection hidden="1"/>
    </xf>
    <xf numFmtId="0" fontId="3" fillId="23" borderId="23" xfId="0" applyFont="1" applyFill="1" applyBorder="1" applyAlignment="1" applyProtection="1">
      <alignment horizontal="left" vertical="center"/>
      <protection hidden="1"/>
    </xf>
    <xf numFmtId="0" fontId="3" fillId="23" borderId="23" xfId="0" applyFont="1" applyFill="1" applyBorder="1" applyAlignment="1" applyProtection="1">
      <alignment vertical="center"/>
      <protection hidden="1"/>
    </xf>
    <xf numFmtId="0" fontId="3" fillId="23" borderId="23" xfId="0" applyFont="1" applyFill="1" applyBorder="1" applyAlignment="1" applyProtection="1">
      <alignment horizontal="left" vertical="center" indent="1"/>
      <protection locked="0" hidden="1"/>
    </xf>
    <xf numFmtId="0" fontId="39" fillId="0" borderId="0" xfId="47" applyFont="1" applyFill="1" applyBorder="1" applyAlignment="1" applyProtection="1">
      <alignment vertical="center"/>
      <protection hidden="1"/>
    </xf>
    <xf numFmtId="0" fontId="40" fillId="0" borderId="0" xfId="38" applyFont="1" applyBorder="1" applyAlignment="1" applyProtection="1">
      <alignment vertical="top"/>
      <protection hidden="1"/>
    </xf>
    <xf numFmtId="0" fontId="34" fillId="0" borderId="0" xfId="38" applyFont="1" applyBorder="1" applyAlignment="1" applyProtection="1">
      <alignment vertical="top"/>
      <protection hidden="1"/>
    </xf>
    <xf numFmtId="0" fontId="2" fillId="0" borderId="0" xfId="38" applyAlignment="1" applyProtection="1">
      <alignment vertical="center"/>
      <protection hidden="1"/>
    </xf>
    <xf numFmtId="0" fontId="3" fillId="0" borderId="0" xfId="38" applyFont="1" applyBorder="1" applyAlignment="1" applyProtection="1">
      <alignment vertical="top"/>
      <protection hidden="1"/>
    </xf>
    <xf numFmtId="0" fontId="36" fillId="0" borderId="36" xfId="38" applyFont="1" applyBorder="1" applyAlignment="1" applyProtection="1">
      <alignment horizontal="left" vertical="center" indent="1"/>
      <protection hidden="1"/>
    </xf>
    <xf numFmtId="0" fontId="5" fillId="0" borderId="22" xfId="38" applyFont="1" applyBorder="1" applyAlignment="1" applyProtection="1">
      <alignment vertical="center"/>
      <protection hidden="1"/>
    </xf>
    <xf numFmtId="0" fontId="5" fillId="0" borderId="22" xfId="38" applyFont="1" applyBorder="1" applyAlignment="1" applyProtection="1">
      <alignment vertical="top"/>
      <protection hidden="1"/>
    </xf>
    <xf numFmtId="0" fontId="5" fillId="0" borderId="37" xfId="38" applyFont="1" applyBorder="1" applyAlignment="1" applyProtection="1">
      <alignment vertical="top"/>
      <protection hidden="1"/>
    </xf>
    <xf numFmtId="0" fontId="5" fillId="0" borderId="37" xfId="38" applyFont="1" applyBorder="1" applyAlignment="1" applyProtection="1">
      <alignment vertical="center"/>
      <protection hidden="1"/>
    </xf>
    <xf numFmtId="0" fontId="3" fillId="0" borderId="22" xfId="38" applyFont="1" applyFill="1" applyBorder="1" applyAlignment="1" applyProtection="1">
      <alignment vertical="center"/>
      <protection hidden="1"/>
    </xf>
    <xf numFmtId="0" fontId="3" fillId="0" borderId="37" xfId="38" applyFont="1" applyFill="1" applyBorder="1" applyAlignment="1" applyProtection="1">
      <alignment vertical="center"/>
      <protection hidden="1"/>
    </xf>
    <xf numFmtId="0" fontId="3" fillId="0" borderId="22" xfId="38" applyFont="1" applyBorder="1" applyAlignment="1" applyProtection="1">
      <alignment vertical="center"/>
      <protection hidden="1"/>
    </xf>
    <xf numFmtId="0" fontId="5" fillId="0" borderId="22" xfId="38" applyFont="1" applyFill="1" applyBorder="1" applyAlignment="1" applyProtection="1">
      <alignment vertical="center"/>
      <protection hidden="1"/>
    </xf>
    <xf numFmtId="49" fontId="3" fillId="24" borderId="24" xfId="38" applyNumberFormat="1" applyFont="1" applyFill="1" applyBorder="1" applyAlignment="1" applyProtection="1">
      <alignment horizontal="left" vertical="top" indent="1"/>
      <protection locked="0"/>
    </xf>
    <xf numFmtId="49" fontId="3" fillId="24" borderId="23" xfId="38" applyNumberFormat="1" applyFont="1" applyFill="1" applyBorder="1" applyAlignment="1" applyProtection="1">
      <alignment horizontal="left" vertical="top" indent="1"/>
      <protection locked="0"/>
    </xf>
    <xf numFmtId="2" fontId="5" fillId="20" borderId="11" xfId="38" applyNumberFormat="1" applyFont="1" applyFill="1" applyBorder="1" applyAlignment="1" applyProtection="1">
      <alignment horizontal="left" vertical="center" indent="1"/>
      <protection hidden="1"/>
    </xf>
    <xf numFmtId="0" fontId="3" fillId="0" borderId="0" xfId="38" applyFont="1" applyFill="1" applyBorder="1" applyAlignment="1" applyProtection="1">
      <alignment horizontal="left" vertical="center" indent="1"/>
      <protection hidden="1"/>
    </xf>
    <xf numFmtId="168" fontId="3" fillId="26" borderId="38" xfId="38" applyNumberFormat="1" applyFont="1" applyFill="1" applyBorder="1" applyAlignment="1" applyProtection="1">
      <alignment horizontal="right" vertical="center" indent="1"/>
      <protection hidden="1"/>
    </xf>
    <xf numFmtId="168" fontId="5" fillId="17" borderId="25" xfId="38" applyNumberFormat="1" applyFont="1" applyFill="1" applyBorder="1" applyAlignment="1" applyProtection="1">
      <alignment horizontal="right" vertical="center" indent="1"/>
      <protection hidden="1"/>
    </xf>
    <xf numFmtId="168" fontId="3" fillId="0" borderId="39" xfId="0" applyNumberFormat="1" applyFont="1" applyFill="1" applyBorder="1" applyAlignment="1" applyProtection="1">
      <alignment horizontal="right" vertical="center" indent="1"/>
      <protection hidden="1"/>
    </xf>
    <xf numFmtId="168" fontId="3" fillId="0" borderId="40" xfId="0" applyNumberFormat="1" applyFont="1" applyFill="1" applyBorder="1" applyAlignment="1" applyProtection="1">
      <alignment horizontal="right" vertical="center" indent="1"/>
      <protection hidden="1"/>
    </xf>
    <xf numFmtId="168" fontId="3" fillId="0" borderId="38" xfId="0" applyNumberFormat="1" applyFont="1" applyFill="1" applyBorder="1" applyAlignment="1" applyProtection="1">
      <alignment horizontal="right" vertical="center" indent="1"/>
      <protection hidden="1"/>
    </xf>
    <xf numFmtId="168" fontId="3" fillId="26" borderId="39" xfId="38" applyNumberFormat="1" applyFont="1" applyFill="1" applyBorder="1" applyAlignment="1" applyProtection="1">
      <alignment horizontal="right" vertical="center" indent="1"/>
      <protection hidden="1"/>
    </xf>
    <xf numFmtId="168" fontId="5" fillId="17" borderId="25" xfId="0" applyNumberFormat="1" applyFont="1" applyFill="1" applyBorder="1" applyAlignment="1" applyProtection="1">
      <alignment horizontal="right" vertical="center" indent="1"/>
      <protection hidden="1"/>
    </xf>
    <xf numFmtId="168" fontId="5" fillId="0" borderId="25" xfId="0" applyNumberFormat="1" applyFont="1" applyFill="1" applyBorder="1" applyAlignment="1" applyProtection="1">
      <alignment horizontal="right" vertical="center" indent="1"/>
      <protection hidden="1"/>
    </xf>
    <xf numFmtId="0" fontId="3" fillId="23" borderId="23" xfId="0" applyFont="1" applyFill="1" applyBorder="1" applyAlignment="1" applyProtection="1">
      <alignment horizontal="center" vertical="center"/>
      <protection hidden="1"/>
    </xf>
    <xf numFmtId="14" fontId="8" fillId="22" borderId="33" xfId="38" applyNumberFormat="1" applyFont="1" applyFill="1" applyBorder="1" applyAlignment="1" applyProtection="1">
      <alignment horizontal="center" vertical="top"/>
      <protection hidden="1"/>
    </xf>
    <xf numFmtId="168" fontId="3" fillId="0" borderId="0" xfId="0" applyNumberFormat="1" applyFont="1" applyBorder="1"/>
    <xf numFmtId="168" fontId="5" fillId="0" borderId="38" xfId="38" applyNumberFormat="1" applyFont="1" applyFill="1" applyBorder="1" applyAlignment="1" applyProtection="1">
      <alignment horizontal="right" vertical="center" indent="1"/>
      <protection hidden="1"/>
    </xf>
    <xf numFmtId="168" fontId="5" fillId="0" borderId="39" xfId="38" applyNumberFormat="1" applyFont="1" applyFill="1" applyBorder="1" applyAlignment="1" applyProtection="1">
      <alignment horizontal="right" vertical="center" indent="1"/>
      <protection hidden="1"/>
    </xf>
    <xf numFmtId="168" fontId="5" fillId="0" borderId="40" xfId="38" applyNumberFormat="1" applyFont="1" applyFill="1" applyBorder="1" applyAlignment="1" applyProtection="1">
      <alignment horizontal="right" vertical="center" indent="1"/>
      <protection hidden="1"/>
    </xf>
    <xf numFmtId="168" fontId="5" fillId="0" borderId="25" xfId="38" applyNumberFormat="1" applyFont="1" applyFill="1" applyBorder="1" applyAlignment="1" applyProtection="1">
      <alignment horizontal="right" vertical="center" indent="1"/>
      <protection hidden="1"/>
    </xf>
    <xf numFmtId="168" fontId="3" fillId="0" borderId="0" xfId="0" applyNumberFormat="1" applyFont="1" applyFill="1" applyBorder="1" applyProtection="1">
      <protection hidden="1"/>
    </xf>
    <xf numFmtId="168" fontId="5" fillId="0" borderId="41" xfId="38" applyNumberFormat="1" applyFont="1" applyFill="1" applyBorder="1" applyAlignment="1" applyProtection="1">
      <alignment horizontal="right" vertical="center" indent="1"/>
      <protection hidden="1"/>
    </xf>
    <xf numFmtId="168" fontId="3" fillId="0" borderId="16" xfId="0" applyNumberFormat="1" applyFont="1" applyBorder="1"/>
    <xf numFmtId="168" fontId="3" fillId="0" borderId="16" xfId="0" applyNumberFormat="1" applyFont="1" applyFill="1" applyBorder="1" applyProtection="1">
      <protection hidden="1"/>
    </xf>
    <xf numFmtId="168" fontId="3" fillId="0" borderId="0" xfId="0" applyNumberFormat="1" applyFont="1" applyFill="1" applyBorder="1" applyAlignment="1" applyProtection="1">
      <alignment vertical="center"/>
      <protection hidden="1"/>
    </xf>
    <xf numFmtId="168" fontId="5" fillId="0" borderId="0" xfId="0" applyNumberFormat="1" applyFont="1" applyFill="1" applyBorder="1" applyAlignment="1" applyProtection="1">
      <alignment horizontal="left" vertical="center"/>
      <protection hidden="1"/>
    </xf>
    <xf numFmtId="168" fontId="3" fillId="0" borderId="0" xfId="0" applyNumberFormat="1" applyFont="1" applyFill="1" applyBorder="1" applyAlignment="1" applyProtection="1">
      <alignment horizontal="right" indent="1"/>
      <protection hidden="1"/>
    </xf>
    <xf numFmtId="168" fontId="3" fillId="0" borderId="34" xfId="0" applyNumberFormat="1" applyFont="1" applyBorder="1"/>
    <xf numFmtId="168" fontId="12" fillId="0" borderId="22" xfId="38" applyNumberFormat="1" applyFont="1" applyFill="1" applyBorder="1" applyAlignment="1" applyProtection="1">
      <alignment horizontal="right" vertical="center" indent="1"/>
      <protection hidden="1"/>
    </xf>
    <xf numFmtId="168" fontId="12" fillId="0" borderId="21" xfId="38" applyNumberFormat="1" applyFont="1" applyFill="1" applyBorder="1" applyAlignment="1" applyProtection="1">
      <alignment horizontal="right" vertical="center" indent="1"/>
      <protection hidden="1"/>
    </xf>
    <xf numFmtId="169" fontId="3" fillId="24" borderId="24" xfId="0" applyNumberFormat="1" applyFont="1" applyFill="1" applyBorder="1" applyAlignment="1" applyProtection="1">
      <alignment horizontal="right" vertical="top" indent="1"/>
      <protection locked="0"/>
    </xf>
    <xf numFmtId="14" fontId="8" fillId="22" borderId="34" xfId="38" applyNumberFormat="1" applyFont="1" applyFill="1" applyBorder="1" applyAlignment="1" applyProtection="1">
      <alignment horizontal="center" vertical="center"/>
      <protection hidden="1"/>
    </xf>
    <xf numFmtId="0" fontId="4" fillId="22" borderId="34" xfId="38" applyFont="1" applyFill="1" applyBorder="1" applyAlignment="1" applyProtection="1">
      <alignment horizontal="center" vertical="center" wrapText="1"/>
      <protection hidden="1"/>
    </xf>
    <xf numFmtId="0" fontId="8" fillId="22" borderId="34" xfId="38" applyFont="1" applyFill="1" applyBorder="1" applyAlignment="1" applyProtection="1">
      <alignment horizontal="center" vertical="center" wrapText="1"/>
      <protection hidden="1"/>
    </xf>
    <xf numFmtId="0" fontId="3" fillId="22" borderId="33" xfId="0" applyFont="1" applyFill="1" applyBorder="1"/>
    <xf numFmtId="4" fontId="3" fillId="18" borderId="39" xfId="38" applyNumberFormat="1" applyFont="1" applyFill="1" applyBorder="1" applyAlignment="1" applyProtection="1">
      <alignment horizontal="right" vertical="center" indent="1"/>
      <protection locked="0"/>
    </xf>
    <xf numFmtId="4" fontId="3" fillId="18" borderId="40" xfId="38" applyNumberFormat="1" applyFont="1" applyFill="1" applyBorder="1" applyAlignment="1" applyProtection="1">
      <alignment horizontal="right" vertical="center" indent="1"/>
      <protection locked="0"/>
    </xf>
    <xf numFmtId="4" fontId="3" fillId="18" borderId="38" xfId="38" applyNumberFormat="1" applyFont="1" applyFill="1" applyBorder="1" applyAlignment="1" applyProtection="1">
      <alignment horizontal="right" vertical="center" indent="1"/>
      <protection locked="0"/>
    </xf>
    <xf numFmtId="4" fontId="5" fillId="18" borderId="25" xfId="38" applyNumberFormat="1" applyFont="1" applyFill="1" applyBorder="1" applyAlignment="1" applyProtection="1">
      <alignment horizontal="right" vertical="center" indent="1"/>
      <protection locked="0"/>
    </xf>
    <xf numFmtId="2" fontId="3" fillId="23" borderId="23" xfId="0" applyNumberFormat="1" applyFont="1" applyFill="1" applyBorder="1" applyAlignment="1" applyProtection="1">
      <alignment vertical="center"/>
      <protection hidden="1"/>
    </xf>
    <xf numFmtId="0" fontId="3" fillId="23" borderId="35" xfId="44" applyFont="1" applyFill="1" applyBorder="1" applyAlignment="1" applyProtection="1">
      <alignment horizontal="right" vertical="center" indent="1"/>
      <protection hidden="1"/>
    </xf>
    <xf numFmtId="4" fontId="3" fillId="0" borderId="25" xfId="0" applyNumberFormat="1" applyFont="1" applyBorder="1" applyAlignment="1">
      <alignment horizontal="right" vertical="center" indent="1"/>
    </xf>
    <xf numFmtId="4" fontId="5" fillId="20" borderId="12" xfId="38" applyNumberFormat="1" applyFont="1" applyFill="1" applyBorder="1" applyAlignment="1" applyProtection="1">
      <alignment horizontal="right" vertical="center" indent="1"/>
      <protection hidden="1"/>
    </xf>
    <xf numFmtId="0" fontId="41" fillId="0" borderId="0" xfId="0" applyFont="1"/>
    <xf numFmtId="0" fontId="16" fillId="0" borderId="0" xfId="0" applyFont="1"/>
    <xf numFmtId="0" fontId="3" fillId="23" borderId="23" xfId="47" applyFont="1" applyFill="1" applyBorder="1" applyAlignment="1" applyProtection="1">
      <alignment vertical="center"/>
      <protection hidden="1"/>
    </xf>
    <xf numFmtId="0" fontId="3" fillId="23" borderId="37" xfId="47" applyFont="1" applyFill="1" applyBorder="1" applyAlignment="1" applyProtection="1">
      <alignment horizontal="left" vertical="center" indent="1"/>
      <protection hidden="1"/>
    </xf>
    <xf numFmtId="14" fontId="3" fillId="23" borderId="0" xfId="47" applyNumberFormat="1" applyFont="1" applyFill="1" applyAlignment="1" applyProtection="1">
      <alignment vertical="center"/>
      <protection hidden="1"/>
    </xf>
    <xf numFmtId="168" fontId="5" fillId="26" borderId="25" xfId="38" applyNumberFormat="1" applyFont="1" applyFill="1" applyBorder="1" applyAlignment="1" applyProtection="1">
      <alignment horizontal="right" vertical="center" indent="1"/>
      <protection hidden="1"/>
    </xf>
    <xf numFmtId="4" fontId="5" fillId="24" borderId="25" xfId="0" applyNumberFormat="1" applyFont="1" applyFill="1" applyBorder="1" applyAlignment="1" applyProtection="1">
      <alignment horizontal="right" vertical="center" indent="1"/>
      <protection locked="0"/>
    </xf>
    <xf numFmtId="168" fontId="5" fillId="26" borderId="25" xfId="0" applyNumberFormat="1" applyFont="1" applyFill="1" applyBorder="1" applyAlignment="1" applyProtection="1">
      <alignment horizontal="right" vertical="center" indent="1"/>
      <protection hidden="1"/>
    </xf>
    <xf numFmtId="4" fontId="3" fillId="18" borderId="25" xfId="38" applyNumberFormat="1" applyFont="1" applyFill="1" applyBorder="1" applyAlignment="1" applyProtection="1">
      <alignment horizontal="right" vertical="center" indent="1"/>
      <protection locked="0"/>
    </xf>
    <xf numFmtId="49" fontId="5" fillId="0" borderId="19" xfId="38" applyNumberFormat="1" applyFont="1" applyFill="1" applyBorder="1" applyAlignment="1" applyProtection="1">
      <alignment horizontal="left" vertical="center" indent="1"/>
      <protection hidden="1"/>
    </xf>
    <xf numFmtId="168" fontId="3" fillId="26" borderId="25" xfId="38" applyNumberFormat="1" applyFont="1" applyFill="1" applyBorder="1" applyAlignment="1" applyProtection="1">
      <alignment horizontal="right" vertical="center" indent="1"/>
      <protection hidden="1"/>
    </xf>
    <xf numFmtId="0" fontId="3" fillId="0" borderId="19" xfId="0" applyFont="1" applyFill="1" applyBorder="1" applyAlignment="1" applyProtection="1">
      <alignment horizontal="left" vertical="top" indent="1"/>
      <protection hidden="1"/>
    </xf>
    <xf numFmtId="0" fontId="36" fillId="0" borderId="16" xfId="0" applyFont="1" applyFill="1" applyBorder="1" applyAlignment="1" applyProtection="1">
      <alignment horizontal="center" vertical="center"/>
      <protection hidden="1"/>
    </xf>
    <xf numFmtId="0" fontId="39" fillId="0" borderId="19" xfId="0" applyFont="1" applyFill="1" applyBorder="1" applyAlignment="1" applyProtection="1">
      <alignment horizontal="left" vertical="top" indent="1"/>
      <protection hidden="1"/>
    </xf>
    <xf numFmtId="0" fontId="3" fillId="0" borderId="0" xfId="38" applyFont="1" applyFill="1" applyBorder="1" applyAlignment="1" applyProtection="1">
      <alignment vertical="center" wrapText="1"/>
      <protection hidden="1"/>
    </xf>
    <xf numFmtId="0" fontId="47" fillId="0" borderId="0" xfId="56" applyNumberFormat="1" applyFont="1" applyBorder="1" applyAlignment="1" applyProtection="1">
      <alignment vertical="center"/>
      <protection hidden="1"/>
    </xf>
    <xf numFmtId="0" fontId="37" fillId="0" borderId="0" xfId="56" applyNumberFormat="1" applyFont="1" applyBorder="1" applyAlignment="1" applyProtection="1">
      <alignment vertical="center"/>
      <protection hidden="1"/>
    </xf>
    <xf numFmtId="0" fontId="3" fillId="0" borderId="0" xfId="56" applyNumberFormat="1" applyAlignment="1" applyProtection="1">
      <alignment vertical="center"/>
      <protection hidden="1"/>
    </xf>
    <xf numFmtId="0" fontId="48" fillId="25" borderId="51" xfId="56" applyNumberFormat="1" applyFont="1" applyFill="1" applyBorder="1" applyAlignment="1" applyProtection="1">
      <alignment horizontal="left" indent="1"/>
      <protection hidden="1"/>
    </xf>
    <xf numFmtId="0" fontId="3" fillId="25" borderId="50" xfId="56" applyNumberFormat="1" applyFont="1" applyFill="1" applyBorder="1" applyAlignment="1" applyProtection="1">
      <alignment vertical="center"/>
      <protection hidden="1"/>
    </xf>
    <xf numFmtId="0" fontId="3" fillId="25" borderId="52" xfId="56" applyNumberFormat="1" applyFont="1" applyFill="1" applyBorder="1" applyAlignment="1" applyProtection="1">
      <alignment vertical="center"/>
      <protection hidden="1"/>
    </xf>
    <xf numFmtId="0" fontId="48" fillId="25" borderId="53" xfId="56" applyNumberFormat="1" applyFont="1" applyFill="1" applyBorder="1" applyAlignment="1" applyProtection="1">
      <alignment horizontal="left" vertical="top" indent="1"/>
      <protection hidden="1"/>
    </xf>
    <xf numFmtId="0" fontId="3" fillId="25" borderId="49" xfId="56" applyNumberFormat="1" applyFont="1" applyFill="1" applyBorder="1" applyAlignment="1" applyProtection="1">
      <alignment vertical="center"/>
      <protection hidden="1"/>
    </xf>
    <xf numFmtId="0" fontId="3" fillId="25" borderId="54" xfId="56" applyNumberFormat="1" applyFont="1" applyFill="1" applyBorder="1" applyAlignment="1" applyProtection="1">
      <alignment vertical="center"/>
      <protection hidden="1"/>
    </xf>
    <xf numFmtId="0" fontId="49" fillId="0" borderId="0" xfId="56" quotePrefix="1" applyNumberFormat="1" applyFont="1" applyBorder="1" applyAlignment="1" applyProtection="1">
      <alignment horizontal="left" vertical="center"/>
      <protection hidden="1"/>
    </xf>
    <xf numFmtId="0" fontId="5" fillId="29" borderId="55" xfId="56" applyNumberFormat="1" applyFont="1" applyFill="1" applyBorder="1" applyAlignment="1" applyProtection="1">
      <alignment horizontal="left" vertical="center" indent="1"/>
      <protection hidden="1"/>
    </xf>
    <xf numFmtId="0" fontId="3" fillId="29" borderId="56" xfId="56" applyNumberFormat="1" applyFill="1" applyBorder="1" applyAlignment="1" applyProtection="1">
      <alignment horizontal="center" vertical="center"/>
      <protection hidden="1"/>
    </xf>
    <xf numFmtId="0" fontId="3" fillId="29" borderId="57" xfId="56" applyNumberFormat="1" applyFill="1" applyBorder="1" applyAlignment="1" applyProtection="1">
      <alignment vertical="center"/>
      <protection hidden="1"/>
    </xf>
    <xf numFmtId="0" fontId="5" fillId="20" borderId="58" xfId="56" applyNumberFormat="1" applyFont="1" applyFill="1" applyBorder="1" applyAlignment="1">
      <alignment horizontal="left" vertical="center" indent="1"/>
    </xf>
    <xf numFmtId="0" fontId="5" fillId="20" borderId="58" xfId="56" applyNumberFormat="1" applyFont="1" applyFill="1" applyBorder="1" applyAlignment="1">
      <alignment horizontal="center" vertical="center"/>
    </xf>
    <xf numFmtId="0" fontId="3" fillId="0" borderId="0" xfId="56" applyNumberFormat="1" applyBorder="1" applyAlignment="1" applyProtection="1">
      <alignment vertical="center"/>
      <protection hidden="1"/>
    </xf>
    <xf numFmtId="166" fontId="3" fillId="0" borderId="58" xfId="40" applyNumberFormat="1" applyBorder="1" applyAlignment="1" applyProtection="1">
      <alignment horizontal="left" vertical="center" indent="1"/>
      <protection hidden="1"/>
    </xf>
    <xf numFmtId="166" fontId="3" fillId="0" borderId="58" xfId="40" applyNumberFormat="1" applyFont="1" applyBorder="1" applyAlignment="1" applyProtection="1">
      <alignment horizontal="center" vertical="center"/>
      <protection hidden="1"/>
    </xf>
    <xf numFmtId="0" fontId="3" fillId="0" borderId="58" xfId="40" applyNumberFormat="1" applyFont="1" applyBorder="1" applyAlignment="1" applyProtection="1">
      <alignment horizontal="left" vertical="center" wrapText="1" indent="1"/>
      <protection hidden="1"/>
    </xf>
    <xf numFmtId="0" fontId="3" fillId="0" borderId="0" xfId="56" applyNumberFormat="1" applyAlignment="1" applyProtection="1">
      <alignment horizontal="left" vertical="center" indent="1"/>
      <protection hidden="1"/>
    </xf>
    <xf numFmtId="166" fontId="3" fillId="0" borderId="58" xfId="56" applyNumberFormat="1" applyFont="1" applyBorder="1" applyAlignment="1">
      <alignment horizontal="left" vertical="center" indent="1"/>
    </xf>
    <xf numFmtId="166" fontId="3" fillId="0" borderId="58" xfId="38" applyNumberFormat="1" applyFont="1" applyBorder="1" applyAlignment="1">
      <alignment horizontal="center" vertical="center"/>
    </xf>
    <xf numFmtId="0" fontId="3" fillId="0" borderId="58" xfId="56" applyNumberFormat="1" applyFont="1" applyBorder="1" applyAlignment="1">
      <alignment horizontal="left" vertical="center" wrapText="1" indent="1"/>
    </xf>
    <xf numFmtId="166" fontId="3" fillId="0" borderId="58" xfId="56" applyNumberFormat="1" applyFont="1" applyBorder="1" applyAlignment="1">
      <alignment horizontal="center" vertical="center"/>
    </xf>
    <xf numFmtId="0" fontId="12" fillId="0" borderId="0" xfId="56" quotePrefix="1" applyNumberFormat="1" applyFont="1" applyAlignment="1" applyProtection="1">
      <alignment vertical="center"/>
      <protection hidden="1"/>
    </xf>
    <xf numFmtId="14" fontId="3" fillId="24" borderId="23" xfId="0" applyNumberFormat="1" applyFont="1" applyFill="1" applyBorder="1" applyAlignment="1" applyProtection="1">
      <alignment horizontal="center" vertical="top"/>
      <protection locked="0"/>
    </xf>
    <xf numFmtId="0" fontId="5" fillId="0" borderId="36" xfId="38" applyFont="1" applyBorder="1" applyAlignment="1" applyProtection="1">
      <alignment horizontal="center" vertical="center"/>
      <protection hidden="1"/>
    </xf>
    <xf numFmtId="0" fontId="5" fillId="0" borderId="22" xfId="38" applyFont="1" applyBorder="1" applyAlignment="1" applyProtection="1">
      <alignment horizontal="center" vertical="center"/>
      <protection hidden="1"/>
    </xf>
    <xf numFmtId="0" fontId="5" fillId="0" borderId="37" xfId="38" applyFont="1" applyBorder="1" applyAlignment="1" applyProtection="1">
      <alignment horizontal="center" vertical="center"/>
      <protection hidden="1"/>
    </xf>
    <xf numFmtId="0" fontId="11" fillId="25" borderId="42" xfId="38" applyFont="1" applyFill="1" applyBorder="1" applyAlignment="1" applyProtection="1">
      <alignment horizontal="left" vertical="center" wrapText="1" indent="1"/>
      <protection hidden="1"/>
    </xf>
    <xf numFmtId="0" fontId="11" fillId="25" borderId="27" xfId="38" applyFont="1" applyFill="1" applyBorder="1" applyAlignment="1" applyProtection="1">
      <alignment horizontal="left" vertical="center" indent="1"/>
      <protection hidden="1"/>
    </xf>
    <xf numFmtId="0" fontId="11" fillId="25" borderId="43" xfId="38" applyFont="1" applyFill="1" applyBorder="1" applyAlignment="1" applyProtection="1">
      <alignment horizontal="left" vertical="center" indent="1"/>
      <protection hidden="1"/>
    </xf>
    <xf numFmtId="0" fontId="11" fillId="25" borderId="44" xfId="38" applyFont="1" applyFill="1" applyBorder="1" applyAlignment="1" applyProtection="1">
      <alignment horizontal="left" vertical="center" indent="1"/>
      <protection hidden="1"/>
    </xf>
    <xf numFmtId="0" fontId="11" fillId="25" borderId="0" xfId="38" applyFont="1" applyFill="1" applyBorder="1" applyAlignment="1" applyProtection="1">
      <alignment horizontal="left" vertical="center" indent="1"/>
      <protection hidden="1"/>
    </xf>
    <xf numFmtId="0" fontId="11" fillId="25" borderId="45" xfId="38" applyFont="1" applyFill="1" applyBorder="1" applyAlignment="1" applyProtection="1">
      <alignment horizontal="left" vertical="center" indent="1"/>
      <protection hidden="1"/>
    </xf>
    <xf numFmtId="0" fontId="5" fillId="25" borderId="42" xfId="38" applyFont="1" applyFill="1" applyBorder="1" applyAlignment="1" applyProtection="1">
      <alignment horizontal="center" vertical="center" wrapText="1"/>
      <protection hidden="1"/>
    </xf>
    <xf numFmtId="0" fontId="5" fillId="25" borderId="27" xfId="38" applyFont="1" applyFill="1" applyBorder="1" applyAlignment="1" applyProtection="1">
      <alignment horizontal="center" vertical="center" wrapText="1"/>
      <protection hidden="1"/>
    </xf>
    <xf numFmtId="0" fontId="5" fillId="25" borderId="43" xfId="38" applyFont="1" applyFill="1" applyBorder="1" applyAlignment="1" applyProtection="1">
      <alignment horizontal="center" vertical="center" wrapText="1"/>
      <protection hidden="1"/>
    </xf>
    <xf numFmtId="0" fontId="5" fillId="25" borderId="44" xfId="38" applyFont="1" applyFill="1" applyBorder="1" applyAlignment="1" applyProtection="1">
      <alignment horizontal="center" vertical="center" wrapText="1"/>
      <protection hidden="1"/>
    </xf>
    <xf numFmtId="0" fontId="5" fillId="25" borderId="0" xfId="38" applyFont="1" applyFill="1" applyBorder="1" applyAlignment="1" applyProtection="1">
      <alignment horizontal="center" vertical="center" wrapText="1"/>
      <protection hidden="1"/>
    </xf>
    <xf numFmtId="0" fontId="5" fillId="25" borderId="45" xfId="38" applyFont="1" applyFill="1" applyBorder="1" applyAlignment="1" applyProtection="1">
      <alignment horizontal="center" vertical="center" wrapText="1"/>
      <protection hidden="1"/>
    </xf>
    <xf numFmtId="0" fontId="5" fillId="25" borderId="46" xfId="38" applyFont="1" applyFill="1" applyBorder="1" applyAlignment="1" applyProtection="1">
      <alignment horizontal="center" vertical="center" wrapText="1"/>
      <protection hidden="1"/>
    </xf>
    <xf numFmtId="0" fontId="5" fillId="25" borderId="30" xfId="38" applyFont="1" applyFill="1" applyBorder="1" applyAlignment="1" applyProtection="1">
      <alignment horizontal="center" vertical="center" wrapText="1"/>
      <protection hidden="1"/>
    </xf>
    <xf numFmtId="0" fontId="5" fillId="25" borderId="47" xfId="38" applyFont="1" applyFill="1" applyBorder="1" applyAlignment="1" applyProtection="1">
      <alignment horizontal="center" vertical="center" wrapText="1"/>
      <protection hidden="1"/>
    </xf>
    <xf numFmtId="0" fontId="3" fillId="0" borderId="19" xfId="0" applyFont="1" applyFill="1" applyBorder="1" applyAlignment="1" applyProtection="1">
      <alignment horizontal="left" vertical="top" wrapText="1" indent="1"/>
      <protection hidden="1"/>
    </xf>
    <xf numFmtId="0" fontId="3" fillId="0" borderId="0" xfId="0" applyFont="1" applyFill="1" applyBorder="1" applyAlignment="1" applyProtection="1">
      <alignment horizontal="left" vertical="top" indent="1"/>
      <protection hidden="1"/>
    </xf>
    <xf numFmtId="0" fontId="3" fillId="0" borderId="18" xfId="0" applyFont="1" applyFill="1" applyBorder="1" applyAlignment="1" applyProtection="1">
      <alignment horizontal="left" vertical="top" indent="1"/>
      <protection hidden="1"/>
    </xf>
    <xf numFmtId="0" fontId="3" fillId="0" borderId="19" xfId="0" applyFont="1" applyFill="1" applyBorder="1" applyAlignment="1" applyProtection="1">
      <alignment horizontal="left" vertical="top" indent="1"/>
      <protection hidden="1"/>
    </xf>
    <xf numFmtId="0" fontId="3" fillId="24" borderId="13" xfId="0" applyFont="1" applyFill="1" applyBorder="1" applyAlignment="1" applyProtection="1">
      <alignment horizontal="left" vertical="top" wrapText="1" indent="1"/>
      <protection locked="0"/>
    </xf>
    <xf numFmtId="0" fontId="3" fillId="24" borderId="14" xfId="0" applyFont="1" applyFill="1" applyBorder="1" applyAlignment="1" applyProtection="1">
      <alignment horizontal="left" vertical="top" wrapText="1" indent="1"/>
      <protection locked="0"/>
    </xf>
    <xf numFmtId="0" fontId="3" fillId="24" borderId="15" xfId="0" applyFont="1" applyFill="1" applyBorder="1" applyAlignment="1" applyProtection="1">
      <alignment horizontal="left" vertical="top" wrapText="1" indent="1"/>
      <protection locked="0"/>
    </xf>
    <xf numFmtId="0" fontId="3" fillId="24" borderId="19" xfId="0" applyFont="1" applyFill="1" applyBorder="1" applyAlignment="1" applyProtection="1">
      <alignment horizontal="left" vertical="top" wrapText="1" indent="1"/>
      <protection locked="0"/>
    </xf>
    <xf numFmtId="0" fontId="3" fillId="24" borderId="0" xfId="0" applyFont="1" applyFill="1" applyBorder="1" applyAlignment="1" applyProtection="1">
      <alignment horizontal="left" vertical="top" wrapText="1" indent="1"/>
      <protection locked="0"/>
    </xf>
    <xf numFmtId="0" fontId="3" fillId="24" borderId="18" xfId="0" applyFont="1" applyFill="1" applyBorder="1" applyAlignment="1" applyProtection="1">
      <alignment horizontal="left" vertical="top" wrapText="1" indent="1"/>
      <protection locked="0"/>
    </xf>
    <xf numFmtId="0" fontId="3" fillId="24" borderId="20" xfId="0" applyFont="1" applyFill="1" applyBorder="1" applyAlignment="1" applyProtection="1">
      <alignment horizontal="left" vertical="top" wrapText="1" indent="1"/>
      <protection locked="0"/>
    </xf>
    <xf numFmtId="0" fontId="3" fillId="24" borderId="16" xfId="0" applyFont="1" applyFill="1" applyBorder="1" applyAlignment="1" applyProtection="1">
      <alignment horizontal="left" vertical="top" wrapText="1" indent="1"/>
      <protection locked="0"/>
    </xf>
    <xf numFmtId="0" fontId="3" fillId="24" borderId="17" xfId="0" applyFont="1" applyFill="1" applyBorder="1" applyAlignment="1" applyProtection="1">
      <alignment horizontal="left" vertical="top" wrapText="1" indent="1"/>
      <protection locked="0"/>
    </xf>
    <xf numFmtId="0" fontId="3" fillId="24" borderId="10" xfId="0" applyFont="1" applyFill="1" applyBorder="1" applyAlignment="1" applyProtection="1">
      <alignment horizontal="left" vertical="center" indent="1"/>
      <protection locked="0"/>
    </xf>
    <xf numFmtId="0" fontId="3" fillId="24" borderId="11" xfId="0" applyFont="1" applyFill="1" applyBorder="1" applyAlignment="1" applyProtection="1">
      <alignment horizontal="left" vertical="center" indent="1"/>
      <protection locked="0"/>
    </xf>
    <xf numFmtId="0" fontId="3" fillId="24" borderId="12" xfId="0" applyFont="1" applyFill="1" applyBorder="1" applyAlignment="1" applyProtection="1">
      <alignment horizontal="left" vertical="center" indent="1"/>
      <protection locked="0"/>
    </xf>
    <xf numFmtId="168" fontId="3" fillId="0" borderId="10" xfId="0" applyNumberFormat="1" applyFont="1" applyFill="1" applyBorder="1" applyAlignment="1" applyProtection="1">
      <alignment horizontal="right" vertical="center" indent="2"/>
      <protection hidden="1"/>
    </xf>
    <xf numFmtId="168" fontId="3" fillId="0" borderId="11" xfId="0" applyNumberFormat="1" applyFont="1" applyFill="1" applyBorder="1" applyAlignment="1" applyProtection="1">
      <alignment horizontal="right" vertical="center" indent="2"/>
      <protection hidden="1"/>
    </xf>
    <xf numFmtId="168" fontId="3" fillId="0" borderId="12" xfId="0" applyNumberFormat="1" applyFont="1" applyFill="1" applyBorder="1" applyAlignment="1" applyProtection="1">
      <alignment horizontal="right" vertical="center" indent="2"/>
      <protection hidden="1"/>
    </xf>
    <xf numFmtId="14" fontId="3" fillId="19" borderId="10" xfId="0" applyNumberFormat="1" applyFont="1" applyFill="1" applyBorder="1" applyAlignment="1" applyProtection="1">
      <alignment horizontal="left" vertical="center" indent="1"/>
      <protection locked="0"/>
    </xf>
    <xf numFmtId="14" fontId="3" fillId="19" borderId="11" xfId="0" applyNumberFormat="1" applyFont="1" applyFill="1" applyBorder="1" applyAlignment="1" applyProtection="1">
      <alignment horizontal="left" vertical="center" indent="1"/>
      <protection locked="0"/>
    </xf>
    <xf numFmtId="14" fontId="3" fillId="19" borderId="12" xfId="0" applyNumberFormat="1" applyFont="1" applyFill="1" applyBorder="1" applyAlignment="1" applyProtection="1">
      <alignment horizontal="left" vertical="center" indent="1"/>
      <protection locked="0"/>
    </xf>
    <xf numFmtId="0" fontId="3" fillId="19" borderId="13" xfId="0" applyFont="1" applyFill="1" applyBorder="1" applyAlignment="1" applyProtection="1">
      <alignment horizontal="left" vertical="center" wrapText="1" indent="1"/>
      <protection locked="0"/>
    </xf>
    <xf numFmtId="0" fontId="3" fillId="19" borderId="14" xfId="0" applyFont="1" applyFill="1" applyBorder="1" applyAlignment="1" applyProtection="1">
      <alignment horizontal="left" vertical="center" wrapText="1" indent="1"/>
      <protection locked="0"/>
    </xf>
    <xf numFmtId="0" fontId="3" fillId="19" borderId="15" xfId="0" applyFont="1" applyFill="1" applyBorder="1" applyAlignment="1" applyProtection="1">
      <alignment horizontal="left" vertical="center" wrapText="1" indent="1"/>
      <protection locked="0"/>
    </xf>
    <xf numFmtId="0" fontId="3" fillId="19" borderId="20" xfId="0" applyFont="1" applyFill="1" applyBorder="1" applyAlignment="1" applyProtection="1">
      <alignment horizontal="left" vertical="center" wrapText="1" indent="1"/>
      <protection locked="0"/>
    </xf>
    <xf numFmtId="0" fontId="3" fillId="19" borderId="16" xfId="0" applyFont="1" applyFill="1" applyBorder="1" applyAlignment="1" applyProtection="1">
      <alignment horizontal="left" vertical="center" wrapText="1" indent="1"/>
      <protection locked="0"/>
    </xf>
    <xf numFmtId="0" fontId="3" fillId="19" borderId="17" xfId="0" applyFont="1" applyFill="1" applyBorder="1" applyAlignment="1" applyProtection="1">
      <alignment horizontal="left" vertical="center" wrapText="1" indent="1"/>
      <protection locked="0"/>
    </xf>
    <xf numFmtId="0" fontId="3" fillId="0" borderId="19" xfId="0" applyFont="1" applyFill="1" applyBorder="1" applyAlignment="1" applyProtection="1">
      <alignment horizontal="left" vertical="center" wrapText="1" indent="1"/>
      <protection hidden="1"/>
    </xf>
    <xf numFmtId="0" fontId="3" fillId="0" borderId="0" xfId="0" applyFont="1" applyFill="1" applyBorder="1" applyAlignment="1" applyProtection="1">
      <alignment horizontal="left" vertical="center" wrapText="1" indent="1"/>
      <protection hidden="1"/>
    </xf>
    <xf numFmtId="0" fontId="3" fillId="0" borderId="18" xfId="0" applyFont="1" applyFill="1" applyBorder="1" applyAlignment="1" applyProtection="1">
      <alignment horizontal="left" vertical="center" wrapText="1" indent="1"/>
      <protection hidden="1"/>
    </xf>
    <xf numFmtId="49" fontId="3" fillId="19" borderId="19" xfId="0" applyNumberFormat="1" applyFont="1" applyFill="1" applyBorder="1" applyAlignment="1" applyProtection="1">
      <alignment vertical="center"/>
      <protection locked="0"/>
    </xf>
    <xf numFmtId="49" fontId="3" fillId="19" borderId="0" xfId="0" applyNumberFormat="1" applyFont="1" applyFill="1" applyBorder="1" applyAlignment="1" applyProtection="1">
      <alignment vertical="center"/>
      <protection locked="0"/>
    </xf>
    <xf numFmtId="49" fontId="3" fillId="19" borderId="18" xfId="0" applyNumberFormat="1" applyFont="1" applyFill="1" applyBorder="1" applyAlignment="1" applyProtection="1">
      <alignment vertical="center"/>
      <protection locked="0"/>
    </xf>
    <xf numFmtId="0" fontId="12" fillId="0" borderId="14"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vertical="center" wrapText="1"/>
      <protection hidden="1"/>
    </xf>
    <xf numFmtId="0" fontId="12" fillId="0" borderId="16" xfId="0" applyFont="1" applyFill="1" applyBorder="1" applyAlignment="1" applyProtection="1">
      <alignment horizontal="center" vertical="center" wrapText="1"/>
      <protection hidden="1"/>
    </xf>
    <xf numFmtId="0" fontId="3" fillId="23" borderId="30" xfId="0" applyFont="1" applyFill="1" applyBorder="1" applyAlignment="1" applyProtection="1">
      <alignment horizontal="center" vertical="center"/>
      <protection hidden="1"/>
    </xf>
    <xf numFmtId="49" fontId="3" fillId="19" borderId="13" xfId="0" applyNumberFormat="1" applyFont="1" applyFill="1" applyBorder="1" applyAlignment="1" applyProtection="1">
      <alignment vertical="center"/>
      <protection locked="0"/>
    </xf>
    <xf numFmtId="49" fontId="3" fillId="19" borderId="14" xfId="0" applyNumberFormat="1" applyFont="1" applyFill="1" applyBorder="1" applyAlignment="1" applyProtection="1">
      <alignment vertical="center"/>
      <protection locked="0"/>
    </xf>
    <xf numFmtId="49" fontId="3" fillId="19" borderId="15" xfId="0" applyNumberFormat="1" applyFont="1" applyFill="1" applyBorder="1" applyAlignment="1" applyProtection="1">
      <alignment vertical="center"/>
      <protection locked="0"/>
    </xf>
    <xf numFmtId="0" fontId="3" fillId="23" borderId="23" xfId="0" applyFont="1" applyFill="1" applyBorder="1" applyAlignment="1" applyProtection="1">
      <alignment horizontal="center" vertical="center"/>
      <protection hidden="1"/>
    </xf>
    <xf numFmtId="0" fontId="34" fillId="0" borderId="13" xfId="0" quotePrefix="1" applyFont="1" applyFill="1" applyBorder="1" applyAlignment="1" applyProtection="1">
      <alignment horizontal="center" vertical="center"/>
      <protection hidden="1"/>
    </xf>
    <xf numFmtId="0" fontId="34" fillId="0" borderId="14" xfId="0" quotePrefix="1" applyFont="1" applyFill="1" applyBorder="1" applyAlignment="1" applyProtection="1">
      <alignment horizontal="center" vertical="center"/>
      <protection hidden="1"/>
    </xf>
    <xf numFmtId="0" fontId="34" fillId="0" borderId="15" xfId="0" quotePrefix="1" applyFont="1" applyFill="1" applyBorder="1" applyAlignment="1" applyProtection="1">
      <alignment horizontal="center" vertical="center"/>
      <protection hidden="1"/>
    </xf>
    <xf numFmtId="0" fontId="34" fillId="0" borderId="20" xfId="0" quotePrefix="1" applyFont="1" applyFill="1" applyBorder="1" applyAlignment="1" applyProtection="1">
      <alignment horizontal="center" vertical="center"/>
      <protection hidden="1"/>
    </xf>
    <xf numFmtId="0" fontId="34" fillId="0" borderId="16" xfId="0" quotePrefix="1" applyFont="1" applyFill="1" applyBorder="1" applyAlignment="1" applyProtection="1">
      <alignment horizontal="center" vertical="center"/>
      <protection hidden="1"/>
    </xf>
    <xf numFmtId="0" fontId="34" fillId="0" borderId="17" xfId="0" quotePrefix="1" applyFont="1" applyFill="1" applyBorder="1" applyAlignment="1" applyProtection="1">
      <alignment horizontal="center" vertical="center"/>
      <protection hidden="1"/>
    </xf>
    <xf numFmtId="49" fontId="3" fillId="21" borderId="10" xfId="47" applyNumberFormat="1" applyFont="1" applyFill="1" applyBorder="1" applyAlignment="1" applyProtection="1">
      <alignment horizontal="left" vertical="center" indent="1"/>
      <protection locked="0"/>
    </xf>
    <xf numFmtId="49" fontId="3" fillId="21" borderId="11" xfId="47" applyNumberFormat="1" applyFont="1" applyFill="1" applyBorder="1" applyAlignment="1" applyProtection="1">
      <alignment horizontal="left" vertical="center" indent="1"/>
      <protection locked="0"/>
    </xf>
    <xf numFmtId="49" fontId="3" fillId="21" borderId="12" xfId="47" applyNumberFormat="1" applyFont="1" applyFill="1" applyBorder="1" applyAlignment="1" applyProtection="1">
      <alignment horizontal="left" vertical="center" indent="1"/>
      <protection locked="0"/>
    </xf>
    <xf numFmtId="165" fontId="3" fillId="19" borderId="16" xfId="0" applyNumberFormat="1" applyFont="1" applyFill="1" applyBorder="1" applyAlignment="1" applyProtection="1">
      <alignment horizontal="left" vertical="center"/>
      <protection locked="0"/>
    </xf>
    <xf numFmtId="165" fontId="3" fillId="19" borderId="17" xfId="0" applyNumberFormat="1" applyFont="1" applyFill="1" applyBorder="1" applyAlignment="1" applyProtection="1">
      <alignment horizontal="left" vertical="center"/>
      <protection locked="0"/>
    </xf>
    <xf numFmtId="165" fontId="3" fillId="19" borderId="20" xfId="0" applyNumberFormat="1" applyFont="1" applyFill="1" applyBorder="1" applyAlignment="1" applyProtection="1">
      <alignment horizontal="left" vertical="center"/>
      <protection locked="0"/>
    </xf>
    <xf numFmtId="14" fontId="3" fillId="27" borderId="10" xfId="47" applyNumberFormat="1" applyFont="1" applyFill="1" applyBorder="1" applyAlignment="1" applyProtection="1">
      <alignment horizontal="left" vertical="center" indent="1"/>
      <protection locked="0" hidden="1"/>
    </xf>
    <xf numFmtId="14" fontId="3" fillId="27" borderId="11" xfId="47" applyNumberFormat="1" applyFont="1" applyFill="1" applyBorder="1" applyAlignment="1" applyProtection="1">
      <alignment horizontal="left" vertical="center" indent="1"/>
      <protection locked="0" hidden="1"/>
    </xf>
    <xf numFmtId="14" fontId="3" fillId="27" borderId="12" xfId="47" applyNumberFormat="1" applyFont="1" applyFill="1" applyBorder="1" applyAlignment="1" applyProtection="1">
      <alignment horizontal="left" vertical="center" indent="1"/>
      <protection locked="0" hidden="1"/>
    </xf>
    <xf numFmtId="0" fontId="3" fillId="0" borderId="19" xfId="0" applyFont="1" applyFill="1" applyBorder="1" applyAlignment="1" applyProtection="1">
      <alignment horizontal="left" vertical="top" wrapText="1" indent="1"/>
    </xf>
    <xf numFmtId="0" fontId="3" fillId="0" borderId="0" xfId="0" applyFont="1" applyFill="1" applyBorder="1" applyAlignment="1" applyProtection="1">
      <alignment horizontal="left" vertical="top" indent="1"/>
    </xf>
    <xf numFmtId="0" fontId="3" fillId="0" borderId="18" xfId="0" applyFont="1" applyFill="1" applyBorder="1" applyAlignment="1" applyProtection="1">
      <alignment horizontal="left" vertical="top" indent="1"/>
    </xf>
    <xf numFmtId="0" fontId="3" fillId="0" borderId="19" xfId="0" applyFont="1" applyFill="1" applyBorder="1" applyAlignment="1" applyProtection="1">
      <alignment horizontal="left" vertical="top" indent="1"/>
    </xf>
    <xf numFmtId="14" fontId="3" fillId="19" borderId="10" xfId="0" applyNumberFormat="1" applyFont="1" applyFill="1" applyBorder="1" applyAlignment="1" applyProtection="1">
      <alignment horizontal="left" vertical="center" indent="1"/>
      <protection locked="0" hidden="1"/>
    </xf>
    <xf numFmtId="14" fontId="3" fillId="19" borderId="11" xfId="0" applyNumberFormat="1" applyFont="1" applyFill="1" applyBorder="1" applyAlignment="1" applyProtection="1">
      <alignment horizontal="left" vertical="center" indent="1"/>
      <protection locked="0" hidden="1"/>
    </xf>
    <xf numFmtId="14" fontId="3" fillId="19" borderId="12" xfId="0" applyNumberFormat="1" applyFont="1" applyFill="1" applyBorder="1" applyAlignment="1" applyProtection="1">
      <alignment horizontal="left" vertical="center" indent="1"/>
      <protection locked="0" hidden="1"/>
    </xf>
    <xf numFmtId="0" fontId="45" fillId="0" borderId="0" xfId="0" applyFont="1" applyFill="1" applyAlignment="1" applyProtection="1">
      <alignment horizontal="left" wrapText="1" indent="1"/>
      <protection hidden="1"/>
    </xf>
    <xf numFmtId="49" fontId="3" fillId="21" borderId="10" xfId="47" applyNumberFormat="1" applyFont="1" applyFill="1" applyBorder="1" applyAlignment="1" applyProtection="1">
      <alignment horizontal="left" vertical="center" wrapText="1" indent="1"/>
      <protection locked="0"/>
    </xf>
    <xf numFmtId="49" fontId="3" fillId="21" borderId="11" xfId="47" applyNumberFormat="1" applyFont="1" applyFill="1" applyBorder="1" applyAlignment="1" applyProtection="1">
      <alignment horizontal="left" vertical="center" wrapText="1" indent="1"/>
      <protection locked="0"/>
    </xf>
    <xf numFmtId="49" fontId="3" fillId="21" borderId="12" xfId="47" applyNumberFormat="1" applyFont="1" applyFill="1" applyBorder="1" applyAlignment="1" applyProtection="1">
      <alignment horizontal="left" vertical="center" wrapText="1" indent="1"/>
      <protection locked="0"/>
    </xf>
    <xf numFmtId="0" fontId="2" fillId="21" borderId="13" xfId="33" applyFont="1" applyFill="1" applyBorder="1" applyAlignment="1" applyProtection="1">
      <alignment horizontal="left" vertical="center" wrapText="1" indent="1"/>
      <protection locked="0"/>
    </xf>
    <xf numFmtId="0" fontId="2" fillId="21" borderId="14" xfId="33" applyFont="1" applyFill="1" applyBorder="1" applyAlignment="1" applyProtection="1">
      <alignment horizontal="left" vertical="center" wrapText="1" indent="1"/>
      <protection locked="0"/>
    </xf>
    <xf numFmtId="0" fontId="2" fillId="21" borderId="15" xfId="33" applyFont="1" applyFill="1" applyBorder="1" applyAlignment="1" applyProtection="1">
      <alignment horizontal="left" vertical="center" wrapText="1" indent="1"/>
      <protection locked="0"/>
    </xf>
    <xf numFmtId="0" fontId="2" fillId="0" borderId="20" xfId="0" applyFont="1" applyBorder="1" applyAlignment="1" applyProtection="1">
      <alignment horizontal="left" vertical="center" wrapText="1" indent="1"/>
      <protection locked="0"/>
    </xf>
    <xf numFmtId="0" fontId="2" fillId="0" borderId="16" xfId="0" applyFont="1" applyBorder="1" applyAlignment="1" applyProtection="1">
      <alignment horizontal="left" vertical="center" wrapText="1" indent="1"/>
      <protection locked="0"/>
    </xf>
    <xf numFmtId="0" fontId="2" fillId="0" borderId="17" xfId="0" applyFont="1" applyBorder="1" applyAlignment="1" applyProtection="1">
      <alignment horizontal="left" vertical="center" wrapText="1" indent="1"/>
      <protection locked="0"/>
    </xf>
    <xf numFmtId="0" fontId="9" fillId="21" borderId="10" xfId="33" applyFill="1" applyBorder="1" applyAlignment="1" applyProtection="1">
      <alignment horizontal="left" vertical="center" wrapText="1" indent="1"/>
      <protection locked="0"/>
    </xf>
    <xf numFmtId="0" fontId="33" fillId="21" borderId="11" xfId="33" applyFont="1" applyFill="1" applyBorder="1" applyAlignment="1" applyProtection="1">
      <alignment horizontal="left" vertical="center" wrapText="1" indent="1"/>
      <protection locked="0"/>
    </xf>
    <xf numFmtId="0" fontId="33" fillId="21" borderId="12" xfId="33" applyFont="1" applyFill="1" applyBorder="1" applyAlignment="1" applyProtection="1">
      <alignment horizontal="left" vertical="center" wrapText="1" indent="1"/>
      <protection locked="0"/>
    </xf>
    <xf numFmtId="165" fontId="3" fillId="21" borderId="16" xfId="47" applyNumberFormat="1" applyFont="1" applyFill="1" applyBorder="1" applyAlignment="1" applyProtection="1">
      <alignment vertical="center"/>
      <protection locked="0"/>
    </xf>
    <xf numFmtId="0" fontId="3" fillId="24" borderId="0" xfId="47" applyFont="1" applyFill="1" applyBorder="1" applyAlignment="1" applyProtection="1">
      <alignment vertical="center"/>
      <protection locked="0"/>
    </xf>
    <xf numFmtId="0" fontId="3" fillId="24" borderId="16" xfId="47" applyFont="1" applyFill="1" applyBorder="1" applyAlignment="1" applyProtection="1">
      <alignment vertical="center"/>
      <protection locked="0"/>
    </xf>
    <xf numFmtId="14" fontId="3" fillId="24" borderId="16" xfId="47" applyNumberFormat="1" applyFont="1" applyFill="1" applyBorder="1" applyAlignment="1" applyProtection="1">
      <alignment vertical="center"/>
      <protection locked="0" hidden="1"/>
    </xf>
    <xf numFmtId="1" fontId="5" fillId="0" borderId="10" xfId="0" applyNumberFormat="1" applyFont="1" applyFill="1" applyBorder="1" applyAlignment="1" applyProtection="1">
      <alignment horizontal="center" vertical="center"/>
      <protection hidden="1"/>
    </xf>
    <xf numFmtId="1" fontId="5" fillId="0" borderId="11" xfId="0" applyNumberFormat="1" applyFont="1" applyFill="1" applyBorder="1" applyAlignment="1" applyProtection="1">
      <alignment horizontal="center" vertical="center"/>
      <protection hidden="1"/>
    </xf>
    <xf numFmtId="1" fontId="5" fillId="0" borderId="12" xfId="0" applyNumberFormat="1" applyFont="1" applyFill="1" applyBorder="1" applyAlignment="1" applyProtection="1">
      <alignment horizontal="center" vertical="center"/>
      <protection hidden="1"/>
    </xf>
    <xf numFmtId="14" fontId="5" fillId="0" borderId="10" xfId="38" applyNumberFormat="1" applyFont="1" applyFill="1" applyBorder="1" applyAlignment="1" applyProtection="1">
      <alignment horizontal="center" vertical="center"/>
      <protection hidden="1"/>
    </xf>
    <xf numFmtId="14" fontId="5" fillId="0" borderId="11" xfId="38" applyNumberFormat="1" applyFont="1" applyFill="1" applyBorder="1" applyAlignment="1" applyProtection="1">
      <alignment horizontal="center" vertical="center"/>
      <protection hidden="1"/>
    </xf>
    <xf numFmtId="14" fontId="5" fillId="0" borderId="12" xfId="38" applyNumberFormat="1" applyFont="1" applyFill="1" applyBorder="1" applyAlignment="1" applyProtection="1">
      <alignment horizontal="center" vertical="center"/>
      <protection hidden="1"/>
    </xf>
    <xf numFmtId="165" fontId="3" fillId="21" borderId="0" xfId="47" applyNumberFormat="1" applyFont="1" applyFill="1" applyBorder="1" applyAlignment="1" applyProtection="1">
      <alignment vertical="center"/>
      <protection locked="0"/>
    </xf>
    <xf numFmtId="0" fontId="5" fillId="28" borderId="13" xfId="0" applyFont="1" applyFill="1" applyBorder="1" applyAlignment="1" applyProtection="1">
      <alignment horizontal="left" vertical="center" wrapText="1" indent="1"/>
      <protection hidden="1"/>
    </xf>
    <xf numFmtId="0" fontId="5" fillId="28" borderId="14" xfId="0" applyFont="1" applyFill="1" applyBorder="1" applyAlignment="1" applyProtection="1">
      <alignment horizontal="left" vertical="center" wrapText="1" indent="1"/>
      <protection hidden="1"/>
    </xf>
    <xf numFmtId="0" fontId="5" fillId="28" borderId="15" xfId="0" applyFont="1" applyFill="1" applyBorder="1" applyAlignment="1" applyProtection="1">
      <alignment horizontal="left" vertical="center" wrapText="1" indent="1"/>
      <protection hidden="1"/>
    </xf>
    <xf numFmtId="0" fontId="5" fillId="28" borderId="19" xfId="0" applyFont="1" applyFill="1" applyBorder="1" applyAlignment="1" applyProtection="1">
      <alignment horizontal="left" vertical="center" wrapText="1" indent="1"/>
      <protection hidden="1"/>
    </xf>
    <xf numFmtId="0" fontId="5" fillId="28" borderId="0" xfId="0" applyFont="1" applyFill="1" applyBorder="1" applyAlignment="1" applyProtection="1">
      <alignment horizontal="left" vertical="center" wrapText="1" indent="1"/>
      <protection hidden="1"/>
    </xf>
    <xf numFmtId="0" fontId="5" fillId="28" borderId="18" xfId="0" applyFont="1" applyFill="1" applyBorder="1" applyAlignment="1" applyProtection="1">
      <alignment horizontal="left" vertical="center" wrapText="1" indent="1"/>
      <protection hidden="1"/>
    </xf>
    <xf numFmtId="0" fontId="5" fillId="28" borderId="20" xfId="0" applyFont="1" applyFill="1" applyBorder="1" applyAlignment="1" applyProtection="1">
      <alignment horizontal="left" vertical="center" wrapText="1" indent="1"/>
      <protection hidden="1"/>
    </xf>
    <xf numFmtId="0" fontId="5" fillId="28" borderId="16" xfId="0" applyFont="1" applyFill="1" applyBorder="1" applyAlignment="1" applyProtection="1">
      <alignment horizontal="left" vertical="center" wrapText="1" indent="1"/>
      <protection hidden="1"/>
    </xf>
    <xf numFmtId="0" fontId="5" fillId="28" borderId="17" xfId="0" applyFont="1" applyFill="1" applyBorder="1" applyAlignment="1" applyProtection="1">
      <alignment horizontal="left" vertical="center" wrapText="1" indent="1"/>
      <protection hidden="1"/>
    </xf>
    <xf numFmtId="0" fontId="3" fillId="0" borderId="0" xfId="38" applyFont="1" applyFill="1" applyBorder="1" applyAlignment="1" applyProtection="1">
      <alignment vertical="center" wrapText="1"/>
      <protection hidden="1"/>
    </xf>
    <xf numFmtId="0" fontId="5" fillId="0" borderId="12" xfId="0" applyFont="1" applyFill="1" applyBorder="1" applyAlignment="1" applyProtection="1">
      <alignment horizontal="center" vertical="center"/>
      <protection hidden="1"/>
    </xf>
    <xf numFmtId="0" fontId="3" fillId="0" borderId="0" xfId="0" applyFont="1" applyFill="1" applyBorder="1" applyAlignment="1" applyProtection="1">
      <alignment vertical="center" wrapText="1"/>
      <protection hidden="1"/>
    </xf>
    <xf numFmtId="0" fontId="0" fillId="0" borderId="11" xfId="0" applyBorder="1" applyAlignment="1">
      <alignment vertical="center"/>
    </xf>
    <xf numFmtId="0" fontId="0" fillId="0" borderId="12" xfId="0" applyBorder="1" applyAlignment="1">
      <alignment vertical="center"/>
    </xf>
    <xf numFmtId="0" fontId="4" fillId="0" borderId="19"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14" fontId="4" fillId="20" borderId="32" xfId="38" applyNumberFormat="1" applyFont="1" applyFill="1" applyBorder="1" applyAlignment="1" applyProtection="1">
      <alignment horizontal="center" vertical="center" wrapText="1"/>
      <protection hidden="1"/>
    </xf>
    <xf numFmtId="14" fontId="4" fillId="20" borderId="34" xfId="38" applyNumberFormat="1" applyFont="1" applyFill="1" applyBorder="1" applyAlignment="1" applyProtection="1">
      <alignment horizontal="center" vertical="center" wrapText="1"/>
      <protection hidden="1"/>
    </xf>
    <xf numFmtId="14" fontId="4" fillId="20" borderId="48" xfId="38" applyNumberFormat="1" applyFont="1" applyFill="1" applyBorder="1" applyAlignment="1" applyProtection="1">
      <alignment horizontal="center" vertical="center" wrapText="1"/>
      <protection hidden="1"/>
    </xf>
    <xf numFmtId="49" fontId="4" fillId="20" borderId="32" xfId="38" applyNumberFormat="1" applyFont="1" applyFill="1" applyBorder="1" applyAlignment="1" applyProtection="1">
      <alignment horizontal="center" vertical="center" wrapText="1"/>
      <protection hidden="1"/>
    </xf>
    <xf numFmtId="49" fontId="4" fillId="20" borderId="34" xfId="38" applyNumberFormat="1" applyFont="1" applyFill="1" applyBorder="1" applyAlignment="1" applyProtection="1">
      <alignment horizontal="center" vertical="center" wrapText="1"/>
      <protection hidden="1"/>
    </xf>
    <xf numFmtId="49" fontId="4" fillId="20" borderId="48" xfId="38" applyNumberFormat="1" applyFont="1" applyFill="1" applyBorder="1" applyAlignment="1" applyProtection="1">
      <alignment horizontal="center" vertical="center" wrapText="1"/>
      <protection hidden="1"/>
    </xf>
    <xf numFmtId="0" fontId="4" fillId="20" borderId="32" xfId="38" applyFont="1" applyFill="1" applyBorder="1" applyAlignment="1" applyProtection="1">
      <alignment horizontal="center" vertical="center" wrapText="1"/>
      <protection hidden="1"/>
    </xf>
    <xf numFmtId="0" fontId="4" fillId="20" borderId="34" xfId="38" applyFont="1" applyFill="1" applyBorder="1" applyAlignment="1" applyProtection="1">
      <alignment horizontal="center" vertical="center" wrapText="1"/>
      <protection hidden="1"/>
    </xf>
    <xf numFmtId="0" fontId="4" fillId="20" borderId="48" xfId="38" applyFont="1" applyFill="1" applyBorder="1" applyAlignment="1" applyProtection="1">
      <alignment horizontal="center" vertical="center" wrapText="1"/>
      <protection hidden="1"/>
    </xf>
  </cellXfs>
  <cellStyles count="57">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Euro 2" xfId="31"/>
    <cellStyle name="Gut" xfId="32" builtinId="26" customBuiltin="1"/>
    <cellStyle name="Link" xfId="33" builtinId="8"/>
    <cellStyle name="Neutral" xfId="34" builtinId="28" customBuiltin="1"/>
    <cellStyle name="Notiz" xfId="35" builtinId="10" customBuiltin="1"/>
    <cellStyle name="Notiz 2" xfId="36"/>
    <cellStyle name="Schlecht" xfId="37" builtinId="27" customBuiltin="1"/>
    <cellStyle name="Standard" xfId="0" builtinId="0"/>
    <cellStyle name="Standard 2" xfId="38"/>
    <cellStyle name="Standard 2 2" xfId="39"/>
    <cellStyle name="Standard 2 2 2" xfId="40"/>
    <cellStyle name="Standard 3" xfId="41"/>
    <cellStyle name="Standard 4" xfId="42"/>
    <cellStyle name="Standard 5" xfId="56"/>
    <cellStyle name="Standard_Antrag Thüringen Jahr" xfId="43"/>
    <cellStyle name="Standard_Antrag Weiterbildung 2" xfId="44"/>
    <cellStyle name="Standard_KMU-Bewertung 2" xfId="45"/>
    <cellStyle name="Standard_Überarbeitete Abschnitte 03_09 2" xfId="46"/>
    <cellStyle name="Standard_Überarbeitete Abschnitte 11_10 2" xfId="47"/>
    <cellStyle name="Überschrift" xfId="48" builtinId="15" customBuiltin="1"/>
    <cellStyle name="Überschrift 1" xfId="49" builtinId="16" customBuiltin="1"/>
    <cellStyle name="Überschrift 2" xfId="50" builtinId="17" customBuiltin="1"/>
    <cellStyle name="Überschrift 3" xfId="51" builtinId="18" customBuiltin="1"/>
    <cellStyle name="Überschrift 4" xfId="52" builtinId="19" customBuiltin="1"/>
    <cellStyle name="Verknüpfte Zelle" xfId="53" builtinId="24" customBuiltin="1"/>
    <cellStyle name="Warnender Text" xfId="54" builtinId="11" customBuiltin="1"/>
    <cellStyle name="Zelle überprüfen" xfId="55" builtinId="23" customBuiltin="1"/>
  </cellStyles>
  <dxfs count="13">
    <dxf>
      <font>
        <strike val="0"/>
        <color theme="0"/>
      </font>
    </dxf>
    <dxf>
      <fill>
        <patternFill patternType="none">
          <bgColor indexed="65"/>
        </patternFill>
      </fill>
    </dxf>
    <dxf>
      <font>
        <strike val="0"/>
        <color theme="0"/>
      </font>
    </dxf>
    <dxf>
      <fill>
        <patternFill patternType="none">
          <bgColor indexed="65"/>
        </patternFill>
      </fill>
    </dxf>
    <dxf>
      <font>
        <strike val="0"/>
        <color rgb="FFFFFFFF"/>
      </font>
    </dxf>
    <dxf>
      <font>
        <strike val="0"/>
        <color rgb="FFFFFFFF"/>
      </font>
    </dxf>
    <dxf>
      <font>
        <strike val="0"/>
        <color rgb="FFFF0000"/>
      </font>
    </dxf>
    <dxf>
      <font>
        <strike val="0"/>
        <color theme="0"/>
      </font>
    </dxf>
    <dxf>
      <font>
        <strike val="0"/>
        <color theme="0"/>
      </font>
      <fill>
        <patternFill patternType="none">
          <bgColor indexed="65"/>
        </patternFill>
      </fill>
      <border>
        <left/>
        <right/>
        <top/>
        <bottom/>
      </border>
    </dxf>
    <dxf>
      <font>
        <strike val="0"/>
        <color theme="0"/>
      </font>
      <fill>
        <patternFill patternType="none">
          <bgColor indexed="65"/>
        </patternFill>
      </fill>
      <border>
        <left/>
        <right/>
        <top/>
        <bottom/>
      </border>
    </dxf>
    <dxf>
      <font>
        <strike val="0"/>
        <color rgb="FFFF0000"/>
      </font>
    </dxf>
    <dxf>
      <font>
        <strike val="0"/>
        <color theme="0"/>
      </font>
    </dxf>
    <dxf>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T$8" lockText="1" noThreeD="1"/>
</file>

<file path=xl/ctrlProps/ctrlProp2.xml><?xml version="1.0" encoding="utf-8"?>
<formControlPr xmlns="http://schemas.microsoft.com/office/spreadsheetml/2009/9/main" objectType="CheckBox" fmlaLink="$T$9"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238125</xdr:colOff>
      <xdr:row>0</xdr:row>
      <xdr:rowOff>0</xdr:rowOff>
    </xdr:from>
    <xdr:to>
      <xdr:col>19</xdr:col>
      <xdr:colOff>0</xdr:colOff>
      <xdr:row>3</xdr:row>
      <xdr:rowOff>15875</xdr:rowOff>
    </xdr:to>
    <xdr:pic>
      <xdr:nvPicPr>
        <xdr:cNvPr id="3" name="Grafik 2"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324225" y="0"/>
          <a:ext cx="3190875"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9525</xdr:colOff>
      <xdr:row>3</xdr:row>
      <xdr:rowOff>180975</xdr:rowOff>
    </xdr:from>
    <xdr:ext cx="2790825" cy="1266824"/>
    <xdr:sp macro="" textlink="">
      <xdr:nvSpPr>
        <xdr:cNvPr id="2" name="Textfeld 1"/>
        <xdr:cNvSpPr txBox="1"/>
      </xdr:nvSpPr>
      <xdr:spPr>
        <a:xfrm>
          <a:off x="3438525" y="752475"/>
          <a:ext cx="2790825" cy="1266824"/>
        </a:xfrm>
        <a:prstGeom prst="rect">
          <a:avLst/>
        </a:prstGeom>
        <a:solidFill>
          <a:srgbClr val="FCD5B5"/>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lang="de-DE" sz="600" b="0" u="none">
            <a:latin typeface="Arial" panose="020B0604020202020204" pitchFamily="34" charset="0"/>
            <a:cs typeface="Arial" panose="020B0604020202020204" pitchFamily="34" charset="0"/>
          </a:endParaRPr>
        </a:p>
        <a:p>
          <a:r>
            <a:rPr lang="de-DE" sz="900" b="0" u="none">
              <a:latin typeface="Arial" panose="020B0604020202020204" pitchFamily="34" charset="0"/>
              <a:cs typeface="Arial" panose="020B0604020202020204" pitchFamily="34" charset="0"/>
            </a:rPr>
            <a:t>Bitte den </a:t>
          </a:r>
          <a:r>
            <a:rPr lang="de-DE" sz="900" b="1" u="sng">
              <a:latin typeface="Arial" panose="020B0604020202020204" pitchFamily="34" charset="0"/>
              <a:cs typeface="Arial" panose="020B0604020202020204" pitchFamily="34" charset="0"/>
            </a:rPr>
            <a:t>Nachweistyp</a:t>
          </a:r>
          <a:r>
            <a:rPr lang="de-DE" sz="900" b="0" u="none" baseline="0">
              <a:latin typeface="Arial" panose="020B0604020202020204" pitchFamily="34" charset="0"/>
              <a:cs typeface="Arial" panose="020B0604020202020204" pitchFamily="34" charset="0"/>
            </a:rPr>
            <a:t> auswählen!</a:t>
          </a:r>
          <a:endParaRPr lang="de-DE" sz="900" b="0" u="none">
            <a:latin typeface="Arial" panose="020B0604020202020204" pitchFamily="34" charset="0"/>
            <a:cs typeface="Arial" panose="020B0604020202020204" pitchFamily="34" charset="0"/>
          </a:endParaRPr>
        </a:p>
      </xdr:txBody>
    </xdr:sp>
    <xdr:clientData fPrintsWithSheet="0"/>
  </xdr:oneCellAnchor>
  <mc:AlternateContent xmlns:mc="http://schemas.openxmlformats.org/markup-compatibility/2006">
    <mc:Choice xmlns:a14="http://schemas.microsoft.com/office/drawing/2010/main" Requires="a14">
      <xdr:twoCellAnchor editAs="oneCell">
        <xdr:from>
          <xdr:col>12</xdr:col>
          <xdr:colOff>12700</xdr:colOff>
          <xdr:row>6</xdr:row>
          <xdr:rowOff>57150</xdr:rowOff>
        </xdr:from>
        <xdr:to>
          <xdr:col>16</xdr:col>
          <xdr:colOff>323850</xdr:colOff>
          <xdr:row>7</xdr:row>
          <xdr:rowOff>95250</xdr:rowOff>
        </xdr:to>
        <xdr:sp macro="" textlink="">
          <xdr:nvSpPr>
            <xdr:cNvPr id="107325" name="Check Box 829" hidden="1">
              <a:extLst>
                <a:ext uri="{63B3BB69-23CF-44E3-9099-C40C66FF867C}">
                  <a14:compatExt spid="_x0000_s107325"/>
                </a:ext>
              </a:extLst>
            </xdr:cNvPr>
            <xdr:cNvSpPr/>
          </xdr:nvSpPr>
          <xdr:spPr bwMode="auto">
            <a:xfrm>
              <a:off x="0" y="0"/>
              <a:ext cx="0" cy="0"/>
            </a:xfrm>
            <a:prstGeom prst="rect">
              <a:avLst/>
            </a:prstGeom>
            <a:solidFill>
              <a:srgbClr val="FFFFCC" mc:Ignorable="a14" a14:legacySpreadsheetColorIndex="43"/>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 Zwischennachweis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12700</xdr:colOff>
          <xdr:row>7</xdr:row>
          <xdr:rowOff>152400</xdr:rowOff>
        </xdr:from>
        <xdr:to>
          <xdr:col>16</xdr:col>
          <xdr:colOff>323850</xdr:colOff>
          <xdr:row>9</xdr:row>
          <xdr:rowOff>0</xdr:rowOff>
        </xdr:to>
        <xdr:sp macro="" textlink="">
          <xdr:nvSpPr>
            <xdr:cNvPr id="107326" name="Check Box 830" hidden="1">
              <a:extLst>
                <a:ext uri="{63B3BB69-23CF-44E3-9099-C40C66FF867C}">
                  <a14:compatExt spid="_x0000_s107326"/>
                </a:ext>
              </a:extLst>
            </xdr:cNvPr>
            <xdr:cNvSpPr/>
          </xdr:nvSpPr>
          <xdr:spPr bwMode="auto">
            <a:xfrm>
              <a:off x="0" y="0"/>
              <a:ext cx="0" cy="0"/>
            </a:xfrm>
            <a:prstGeom prst="rect">
              <a:avLst/>
            </a:prstGeom>
            <a:solidFill>
              <a:srgbClr val="FFFFCC" mc:Ignorable="a14" a14:legacySpreadsheetColorIndex="43"/>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 Verwendungsnachweis</a:t>
              </a:r>
            </a:p>
          </xdr:txBody>
        </xdr:sp>
        <xdr:clientData fPrintsWithSheet="0"/>
      </xdr:twoCellAnchor>
    </mc:Choice>
    <mc:Fallback/>
  </mc:AlternateContent>
  <xdr:twoCellAnchor editAs="oneCell">
    <xdr:from>
      <xdr:col>8</xdr:col>
      <xdr:colOff>295275</xdr:colOff>
      <xdr:row>0</xdr:row>
      <xdr:rowOff>0</xdr:rowOff>
    </xdr:from>
    <xdr:to>
      <xdr:col>19</xdr:col>
      <xdr:colOff>0</xdr:colOff>
      <xdr:row>2</xdr:row>
      <xdr:rowOff>168275</xdr:rowOff>
    </xdr:to>
    <xdr:pic>
      <xdr:nvPicPr>
        <xdr:cNvPr id="6" name="Grafik 5"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114675" y="0"/>
          <a:ext cx="3190875" cy="549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17</xdr:row>
          <xdr:rowOff>12700</xdr:rowOff>
        </xdr:from>
        <xdr:to>
          <xdr:col>1</xdr:col>
          <xdr:colOff>304800</xdr:colOff>
          <xdr:row>18</xdr:row>
          <xdr:rowOff>12700</xdr:rowOff>
        </xdr:to>
        <xdr:sp macro="" textlink="">
          <xdr:nvSpPr>
            <xdr:cNvPr id="109573" name="Check Box 5" hidden="1">
              <a:extLst>
                <a:ext uri="{63B3BB69-23CF-44E3-9099-C40C66FF867C}">
                  <a14:compatExt spid="_x0000_s109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12700</xdr:rowOff>
        </xdr:from>
        <xdr:to>
          <xdr:col>7</xdr:col>
          <xdr:colOff>304800</xdr:colOff>
          <xdr:row>18</xdr:row>
          <xdr:rowOff>12700</xdr:rowOff>
        </xdr:to>
        <xdr:sp macro="" textlink="">
          <xdr:nvSpPr>
            <xdr:cNvPr id="109574" name="Check Box 6" hidden="1">
              <a:extLst>
                <a:ext uri="{63B3BB69-23CF-44E3-9099-C40C66FF867C}">
                  <a14:compatExt spid="_x0000_s109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34</xdr:row>
      <xdr:rowOff>1</xdr:rowOff>
    </xdr:from>
    <xdr:to>
      <xdr:col>19</xdr:col>
      <xdr:colOff>0</xdr:colOff>
      <xdr:row>70</xdr:row>
      <xdr:rowOff>0</xdr:rowOff>
    </xdr:to>
    <xdr:sp macro="" textlink="" fLocksText="0">
      <xdr:nvSpPr>
        <xdr:cNvPr id="2" name="Text Box 1"/>
        <xdr:cNvSpPr txBox="1">
          <a:spLocks noChangeArrowheads="1"/>
        </xdr:cNvSpPr>
      </xdr:nvSpPr>
      <xdr:spPr bwMode="auto">
        <a:xfrm>
          <a:off x="0" y="4324351"/>
          <a:ext cx="6229350" cy="5486399"/>
        </a:xfrm>
        <a:prstGeom prst="rect">
          <a:avLst/>
        </a:prstGeom>
        <a:solidFill>
          <a:srgbClr xmlns:mc="http://schemas.openxmlformats.org/markup-compatibility/2006" xmlns:a14="http://schemas.microsoft.com/office/drawing/2010/main" val="FFFFCC"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tIns="90000" bIns="90000"/>
        <a:lstStyle/>
        <a:p>
          <a:endParaRPr lang="de-DE"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F24"/>
  <sheetViews>
    <sheetView showGridLines="0" topLeftCell="A4" zoomScaleNormal="100" workbookViewId="0">
      <selection activeCell="A19" sqref="A19"/>
    </sheetView>
  </sheetViews>
  <sheetFormatPr baseColWidth="10" defaultColWidth="11.453125" defaultRowHeight="11.5" x14ac:dyDescent="0.25"/>
  <cols>
    <col min="1" max="1" width="10.7265625" style="186" customWidth="1"/>
    <col min="2" max="2" width="15.7265625" style="187" customWidth="1"/>
    <col min="3" max="3" width="78.7265625" style="186" customWidth="1"/>
    <col min="4" max="16384" width="11.453125" style="186"/>
  </cols>
  <sheetData>
    <row r="1" spans="1:6" hidden="1" x14ac:dyDescent="0.25"/>
    <row r="2" spans="1:6" hidden="1" x14ac:dyDescent="0.25"/>
    <row r="3" spans="1:6" hidden="1" x14ac:dyDescent="0.25"/>
    <row r="4" spans="1:6" s="363" customFormat="1" ht="30" customHeight="1" thickBot="1" x14ac:dyDescent="0.3">
      <c r="A4" s="361" t="s">
        <v>63</v>
      </c>
      <c r="B4" s="362"/>
      <c r="C4" s="362"/>
    </row>
    <row r="5" spans="1:6" s="363" customFormat="1" ht="30" customHeight="1" thickTop="1" x14ac:dyDescent="0.4">
      <c r="A5" s="364" t="s">
        <v>162</v>
      </c>
      <c r="B5" s="365"/>
      <c r="C5" s="366"/>
    </row>
    <row r="6" spans="1:6" s="363" customFormat="1" ht="30" customHeight="1" thickBot="1" x14ac:dyDescent="0.3">
      <c r="A6" s="367"/>
      <c r="B6" s="368"/>
      <c r="C6" s="369"/>
    </row>
    <row r="7" spans="1:6" ht="15" customHeight="1" thickTop="1" x14ac:dyDescent="0.25">
      <c r="A7" s="370" t="str">
        <f>IF(AND('Seite 1'!O18="",'Seite 2 ZN'!J19=0,'Seite 2 ZN'!J43=0,'Seite 2 VWN'!R19=0,'Seite 2 VWN'!R43=0)," - öffentlich -"," - vertraulich -")</f>
        <v xml:space="preserve"> - öffentlich -</v>
      </c>
    </row>
    <row r="8" spans="1:6" ht="15" customHeight="1" x14ac:dyDescent="0.25"/>
    <row r="9" spans="1:6" s="363" customFormat="1" ht="18" customHeight="1" x14ac:dyDescent="0.25">
      <c r="A9" s="371" t="s">
        <v>154</v>
      </c>
      <c r="B9" s="372"/>
      <c r="C9" s="373"/>
    </row>
    <row r="10" spans="1:6" s="376" customFormat="1" ht="18" customHeight="1" x14ac:dyDescent="0.25">
      <c r="A10" s="374" t="s">
        <v>64</v>
      </c>
      <c r="B10" s="375" t="s">
        <v>65</v>
      </c>
      <c r="C10" s="374" t="s">
        <v>66</v>
      </c>
      <c r="F10" s="363"/>
    </row>
    <row r="11" spans="1:6" s="188" customFormat="1" ht="24" customHeight="1" x14ac:dyDescent="0.25">
      <c r="A11" s="377" t="s">
        <v>67</v>
      </c>
      <c r="B11" s="378">
        <v>42752</v>
      </c>
      <c r="C11" s="379" t="s">
        <v>68</v>
      </c>
    </row>
    <row r="12" spans="1:6" ht="24" customHeight="1" x14ac:dyDescent="0.25">
      <c r="A12" s="377" t="s">
        <v>145</v>
      </c>
      <c r="B12" s="378">
        <v>43697</v>
      </c>
      <c r="C12" s="379" t="s">
        <v>146</v>
      </c>
    </row>
    <row r="13" spans="1:6" ht="24" customHeight="1" x14ac:dyDescent="0.25">
      <c r="A13" s="377" t="s">
        <v>147</v>
      </c>
      <c r="B13" s="378">
        <v>44839</v>
      </c>
      <c r="C13" s="379" t="s">
        <v>148</v>
      </c>
    </row>
    <row r="14" spans="1:6" s="363" customFormat="1" ht="15" customHeight="1" x14ac:dyDescent="0.25">
      <c r="A14" s="380"/>
    </row>
    <row r="15" spans="1:6" s="363" customFormat="1" ht="18" customHeight="1" x14ac:dyDescent="0.25">
      <c r="A15" s="371" t="s">
        <v>155</v>
      </c>
      <c r="B15" s="372"/>
      <c r="C15" s="373"/>
    </row>
    <row r="16" spans="1:6" s="376" customFormat="1" ht="18" customHeight="1" x14ac:dyDescent="0.25">
      <c r="A16" s="374" t="s">
        <v>64</v>
      </c>
      <c r="B16" s="375" t="s">
        <v>65</v>
      </c>
      <c r="C16" s="374" t="s">
        <v>66</v>
      </c>
      <c r="F16" s="363"/>
    </row>
    <row r="17" spans="1:6" s="376" customFormat="1" ht="24" customHeight="1" x14ac:dyDescent="0.25">
      <c r="A17" s="381" t="s">
        <v>156</v>
      </c>
      <c r="B17" s="382">
        <v>44928</v>
      </c>
      <c r="C17" s="383" t="s">
        <v>157</v>
      </c>
      <c r="F17" s="363"/>
    </row>
    <row r="18" spans="1:6" s="363" customFormat="1" ht="24" customHeight="1" x14ac:dyDescent="0.25">
      <c r="A18" s="381" t="s">
        <v>163</v>
      </c>
      <c r="B18" s="384">
        <v>45408</v>
      </c>
      <c r="C18" s="383" t="s">
        <v>164</v>
      </c>
    </row>
    <row r="19" spans="1:6" s="363" customFormat="1" ht="24" customHeight="1" x14ac:dyDescent="0.25">
      <c r="A19" s="381"/>
      <c r="B19" s="384"/>
      <c r="C19" s="383"/>
    </row>
    <row r="20" spans="1:6" s="363" customFormat="1" ht="24" customHeight="1" x14ac:dyDescent="0.25">
      <c r="A20" s="381"/>
      <c r="B20" s="384"/>
      <c r="C20" s="383"/>
    </row>
    <row r="21" spans="1:6" s="363" customFormat="1" ht="24" customHeight="1" x14ac:dyDescent="0.25">
      <c r="A21" s="381"/>
      <c r="B21" s="384"/>
      <c r="C21" s="383"/>
    </row>
    <row r="22" spans="1:6" s="363" customFormat="1" ht="24" customHeight="1" x14ac:dyDescent="0.25">
      <c r="A22" s="381"/>
      <c r="B22" s="382"/>
      <c r="C22" s="383"/>
    </row>
    <row r="23" spans="1:6" s="363" customFormat="1" ht="24" customHeight="1" x14ac:dyDescent="0.25">
      <c r="A23" s="381"/>
      <c r="B23" s="382"/>
      <c r="C23" s="383"/>
    </row>
    <row r="24" spans="1:6" s="363" customFormat="1" ht="24" customHeight="1" x14ac:dyDescent="0.25">
      <c r="A24" s="381"/>
      <c r="B24" s="384"/>
      <c r="C24" s="383"/>
    </row>
  </sheetData>
  <sheetProtection password="EF62" sheet="1" objects="1" scenarios="1" autoFilter="0"/>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S14"/>
  <sheetViews>
    <sheetView showGridLines="0" zoomScaleNormal="100" workbookViewId="0"/>
  </sheetViews>
  <sheetFormatPr baseColWidth="10" defaultColWidth="11.453125" defaultRowHeight="12" customHeight="1" x14ac:dyDescent="0.25"/>
  <cols>
    <col min="1" max="19" width="5.1796875" style="294" customWidth="1"/>
    <col min="20" max="20" width="5.7265625" style="294" customWidth="1"/>
    <col min="21" max="16384" width="11.453125" style="294"/>
  </cols>
  <sheetData>
    <row r="1" spans="1:19" s="293" customFormat="1" ht="18" customHeight="1" x14ac:dyDescent="0.25">
      <c r="A1" s="291" t="s">
        <v>101</v>
      </c>
      <c r="B1" s="292"/>
      <c r="C1" s="292"/>
      <c r="D1" s="292"/>
      <c r="E1" s="292"/>
      <c r="F1" s="292"/>
      <c r="G1" s="292"/>
      <c r="H1" s="292"/>
    </row>
    <row r="2" spans="1:19" s="293" customFormat="1" ht="12" customHeight="1" x14ac:dyDescent="0.25">
      <c r="A2" s="292"/>
      <c r="B2" s="292"/>
      <c r="C2" s="292"/>
      <c r="D2" s="292"/>
      <c r="E2" s="292"/>
      <c r="F2" s="292"/>
      <c r="G2" s="292"/>
      <c r="H2" s="292"/>
    </row>
    <row r="3" spans="1:19" s="293" customFormat="1" ht="12" customHeight="1" x14ac:dyDescent="0.25"/>
    <row r="4" spans="1:19" s="293" customFormat="1" ht="12" customHeight="1" x14ac:dyDescent="0.25"/>
    <row r="5" spans="1:19" ht="12" customHeight="1" x14ac:dyDescent="0.25">
      <c r="A5" s="390" t="s">
        <v>140</v>
      </c>
      <c r="B5" s="391"/>
      <c r="C5" s="391"/>
      <c r="D5" s="391"/>
      <c r="E5" s="391"/>
      <c r="F5" s="391"/>
      <c r="G5" s="391"/>
      <c r="H5" s="391"/>
      <c r="I5" s="391"/>
      <c r="J5" s="391"/>
      <c r="K5" s="391"/>
      <c r="L5" s="391"/>
      <c r="M5" s="392"/>
      <c r="N5" s="396" t="s">
        <v>123</v>
      </c>
      <c r="O5" s="397"/>
      <c r="P5" s="398"/>
      <c r="Q5" s="396" t="s">
        <v>124</v>
      </c>
      <c r="R5" s="397"/>
      <c r="S5" s="398"/>
    </row>
    <row r="6" spans="1:19" ht="12" customHeight="1" x14ac:dyDescent="0.25">
      <c r="A6" s="393"/>
      <c r="B6" s="394"/>
      <c r="C6" s="394"/>
      <c r="D6" s="394"/>
      <c r="E6" s="394"/>
      <c r="F6" s="394"/>
      <c r="G6" s="394"/>
      <c r="H6" s="394"/>
      <c r="I6" s="394"/>
      <c r="J6" s="394"/>
      <c r="K6" s="394"/>
      <c r="L6" s="394"/>
      <c r="M6" s="395"/>
      <c r="N6" s="399"/>
      <c r="O6" s="400"/>
      <c r="P6" s="401"/>
      <c r="Q6" s="399"/>
      <c r="R6" s="400"/>
      <c r="S6" s="401"/>
    </row>
    <row r="7" spans="1:19" ht="12" customHeight="1" x14ac:dyDescent="0.25">
      <c r="A7" s="393"/>
      <c r="B7" s="394"/>
      <c r="C7" s="394"/>
      <c r="D7" s="394"/>
      <c r="E7" s="394"/>
      <c r="F7" s="394"/>
      <c r="G7" s="394"/>
      <c r="H7" s="394"/>
      <c r="I7" s="394"/>
      <c r="J7" s="394"/>
      <c r="K7" s="394"/>
      <c r="L7" s="394"/>
      <c r="M7" s="395"/>
      <c r="N7" s="399"/>
      <c r="O7" s="400"/>
      <c r="P7" s="401"/>
      <c r="Q7" s="399"/>
      <c r="R7" s="400"/>
      <c r="S7" s="401"/>
    </row>
    <row r="8" spans="1:19" ht="12" customHeight="1" x14ac:dyDescent="0.25">
      <c r="A8" s="393"/>
      <c r="B8" s="394"/>
      <c r="C8" s="394"/>
      <c r="D8" s="394"/>
      <c r="E8" s="394"/>
      <c r="F8" s="394"/>
      <c r="G8" s="394"/>
      <c r="H8" s="394"/>
      <c r="I8" s="394"/>
      <c r="J8" s="394"/>
      <c r="K8" s="394"/>
      <c r="L8" s="394"/>
      <c r="M8" s="395"/>
      <c r="N8" s="402"/>
      <c r="O8" s="403"/>
      <c r="P8" s="404"/>
      <c r="Q8" s="402"/>
      <c r="R8" s="403"/>
      <c r="S8" s="404"/>
    </row>
    <row r="9" spans="1:19" ht="18" customHeight="1" x14ac:dyDescent="0.25">
      <c r="A9" s="295" t="s">
        <v>72</v>
      </c>
      <c r="B9" s="296" t="s">
        <v>102</v>
      </c>
      <c r="C9" s="297"/>
      <c r="D9" s="297"/>
      <c r="E9" s="297"/>
      <c r="F9" s="297"/>
      <c r="G9" s="297"/>
      <c r="H9" s="297"/>
      <c r="I9" s="297"/>
      <c r="J9" s="297"/>
      <c r="K9" s="297"/>
      <c r="L9" s="297"/>
      <c r="M9" s="297"/>
      <c r="N9" s="387" t="s">
        <v>103</v>
      </c>
      <c r="O9" s="388"/>
      <c r="P9" s="389"/>
      <c r="Q9" s="387" t="s">
        <v>103</v>
      </c>
      <c r="R9" s="388"/>
      <c r="S9" s="389"/>
    </row>
    <row r="10" spans="1:19" ht="18" customHeight="1" x14ac:dyDescent="0.25">
      <c r="A10" s="295" t="s">
        <v>72</v>
      </c>
      <c r="B10" s="296" t="s">
        <v>134</v>
      </c>
      <c r="C10" s="296"/>
      <c r="D10" s="296"/>
      <c r="E10" s="296"/>
      <c r="F10" s="296"/>
      <c r="G10" s="296"/>
      <c r="H10" s="296"/>
      <c r="I10" s="296"/>
      <c r="J10" s="296"/>
      <c r="K10" s="296"/>
      <c r="L10" s="296"/>
      <c r="M10" s="299"/>
      <c r="N10" s="387" t="s">
        <v>103</v>
      </c>
      <c r="O10" s="388"/>
      <c r="P10" s="389"/>
      <c r="Q10" s="387"/>
      <c r="R10" s="388"/>
      <c r="S10" s="389"/>
    </row>
    <row r="11" spans="1:19" ht="18" customHeight="1" x14ac:dyDescent="0.25">
      <c r="A11" s="295" t="s">
        <v>72</v>
      </c>
      <c r="B11" s="300" t="s">
        <v>105</v>
      </c>
      <c r="C11" s="300"/>
      <c r="D11" s="300"/>
      <c r="E11" s="300"/>
      <c r="F11" s="300"/>
      <c r="G11" s="300"/>
      <c r="H11" s="300"/>
      <c r="I11" s="300"/>
      <c r="J11" s="300"/>
      <c r="K11" s="300"/>
      <c r="L11" s="300"/>
      <c r="M11" s="301"/>
      <c r="N11" s="387"/>
      <c r="O11" s="388"/>
      <c r="P11" s="389"/>
      <c r="Q11" s="387" t="s">
        <v>103</v>
      </c>
      <c r="R11" s="388"/>
      <c r="S11" s="389"/>
    </row>
    <row r="12" spans="1:19" ht="18" customHeight="1" x14ac:dyDescent="0.25">
      <c r="A12" s="295" t="s">
        <v>72</v>
      </c>
      <c r="B12" s="296" t="s">
        <v>117</v>
      </c>
      <c r="C12" s="296"/>
      <c r="D12" s="302"/>
      <c r="E12" s="296"/>
      <c r="F12" s="296"/>
      <c r="G12" s="296"/>
      <c r="H12" s="296"/>
      <c r="I12" s="296"/>
      <c r="J12" s="296"/>
      <c r="K12" s="296"/>
      <c r="L12" s="296"/>
      <c r="M12" s="299"/>
      <c r="N12" s="387" t="s">
        <v>103</v>
      </c>
      <c r="O12" s="388"/>
      <c r="P12" s="389"/>
      <c r="Q12" s="387" t="s">
        <v>103</v>
      </c>
      <c r="R12" s="388"/>
      <c r="S12" s="389"/>
    </row>
    <row r="13" spans="1:19" ht="18" customHeight="1" x14ac:dyDescent="0.25">
      <c r="A13" s="295" t="s">
        <v>72</v>
      </c>
      <c r="B13" s="296" t="s">
        <v>79</v>
      </c>
      <c r="C13" s="297"/>
      <c r="D13" s="297"/>
      <c r="E13" s="297"/>
      <c r="F13" s="297"/>
      <c r="G13" s="297"/>
      <c r="H13" s="297"/>
      <c r="I13" s="297"/>
      <c r="J13" s="297"/>
      <c r="K13" s="297"/>
      <c r="L13" s="297"/>
      <c r="M13" s="298"/>
      <c r="N13" s="387" t="s">
        <v>103</v>
      </c>
      <c r="O13" s="388"/>
      <c r="P13" s="389"/>
      <c r="Q13" s="387" t="s">
        <v>103</v>
      </c>
      <c r="R13" s="388"/>
      <c r="S13" s="389"/>
    </row>
    <row r="14" spans="1:19" ht="18" customHeight="1" x14ac:dyDescent="0.25">
      <c r="A14" s="295" t="s">
        <v>72</v>
      </c>
      <c r="B14" s="303" t="s">
        <v>125</v>
      </c>
      <c r="C14" s="300"/>
      <c r="D14" s="300"/>
      <c r="E14" s="300"/>
      <c r="F14" s="300"/>
      <c r="G14" s="300"/>
      <c r="H14" s="300"/>
      <c r="I14" s="300"/>
      <c r="J14" s="300"/>
      <c r="K14" s="300"/>
      <c r="L14" s="300"/>
      <c r="M14" s="300"/>
      <c r="N14" s="387" t="s">
        <v>103</v>
      </c>
      <c r="O14" s="388"/>
      <c r="P14" s="389"/>
      <c r="Q14" s="387"/>
      <c r="R14" s="388"/>
      <c r="S14" s="389"/>
    </row>
  </sheetData>
  <sheetProtection password="EF62" sheet="1" objects="1" scenarios="1" autoFilter="0"/>
  <mergeCells count="15">
    <mergeCell ref="N11:P11"/>
    <mergeCell ref="Q11:S11"/>
    <mergeCell ref="A5:M8"/>
    <mergeCell ref="N5:P8"/>
    <mergeCell ref="Q5:S8"/>
    <mergeCell ref="N9:P9"/>
    <mergeCell ref="Q9:S9"/>
    <mergeCell ref="N10:P10"/>
    <mergeCell ref="Q10:S10"/>
    <mergeCell ref="N12:P12"/>
    <mergeCell ref="Q12:S12"/>
    <mergeCell ref="N14:P14"/>
    <mergeCell ref="Q14:S14"/>
    <mergeCell ref="N13:P13"/>
    <mergeCell ref="Q13:S13"/>
  </mergeCells>
  <conditionalFormatting sqref="N9:S14">
    <cfRule type="cellIs" dxfId="12" priority="5" stopIfTrue="1" operator="notEqual">
      <formula>0</formula>
    </cfRule>
  </conditionalFormatting>
  <pageMargins left="0.78740157480314965" right="0.19685039370078741" top="0.19685039370078741" bottom="0.19685039370078741" header="0.19685039370078741" footer="0.19685039370078741"/>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B66"/>
  <sheetViews>
    <sheetView showGridLines="0" tabSelected="1" zoomScaleNormal="100" workbookViewId="0">
      <selection activeCell="A5" sqref="A5:I5"/>
    </sheetView>
  </sheetViews>
  <sheetFormatPr baseColWidth="10" defaultColWidth="11.453125" defaultRowHeight="12.75" customHeight="1" x14ac:dyDescent="0.25"/>
  <cols>
    <col min="1" max="1" width="1.54296875" style="4" customWidth="1"/>
    <col min="2" max="4" width="6.7265625" style="4" customWidth="1"/>
    <col min="5" max="18" width="5.1796875" style="4" customWidth="1"/>
    <col min="19" max="19" width="0.81640625" style="4" customWidth="1"/>
    <col min="20" max="20" width="9.453125" style="198" hidden="1" customWidth="1"/>
    <col min="21" max="21" width="20" style="4" hidden="1" customWidth="1"/>
    <col min="22" max="25" width="10.7265625" style="4" hidden="1" customWidth="1"/>
    <col min="26" max="26" width="20.26953125" style="4" hidden="1" customWidth="1"/>
    <col min="27" max="27" width="20.7265625" style="4" hidden="1" customWidth="1"/>
    <col min="28" max="28" width="58" style="4" hidden="1" customWidth="1"/>
    <col min="29" max="16384" width="11.453125" style="4"/>
  </cols>
  <sheetData>
    <row r="1" spans="1:28" s="3" customFormat="1" ht="15" customHeight="1" x14ac:dyDescent="0.25">
      <c r="T1" s="193"/>
      <c r="U1" s="189"/>
      <c r="V1" s="189"/>
      <c r="W1" s="189"/>
      <c r="X1" s="189"/>
      <c r="Y1" s="189"/>
      <c r="Z1" s="189"/>
      <c r="AA1" s="285"/>
      <c r="AB1" s="285"/>
    </row>
    <row r="2" spans="1:28" s="3" customFormat="1" ht="15" customHeight="1" x14ac:dyDescent="0.25">
      <c r="T2" s="193"/>
      <c r="U2" s="189"/>
      <c r="V2" s="189"/>
      <c r="W2" s="189"/>
      <c r="X2" s="189"/>
      <c r="Y2" s="189"/>
      <c r="Z2" s="189"/>
      <c r="AA2" s="285"/>
      <c r="AB2" s="285"/>
    </row>
    <row r="3" spans="1:28" s="3" customFormat="1" ht="15" customHeight="1" x14ac:dyDescent="0.25">
      <c r="T3" s="193"/>
      <c r="U3" s="189"/>
      <c r="V3" s="189"/>
      <c r="W3" s="189"/>
      <c r="X3" s="189"/>
      <c r="Y3" s="189"/>
      <c r="Z3" s="189"/>
      <c r="AA3" s="285"/>
      <c r="AB3" s="285"/>
    </row>
    <row r="4" spans="1:28" ht="15" customHeight="1" x14ac:dyDescent="0.25">
      <c r="A4" s="4" t="s">
        <v>28</v>
      </c>
      <c r="T4" s="442" t="s">
        <v>97</v>
      </c>
      <c r="U4" s="442"/>
      <c r="V4" s="442"/>
      <c r="W4" s="442"/>
      <c r="X4" s="442"/>
      <c r="Y4" s="442"/>
      <c r="Z4" s="442"/>
      <c r="AA4" s="442"/>
      <c r="AB4" s="442"/>
    </row>
    <row r="5" spans="1:28" ht="15" customHeight="1" x14ac:dyDescent="0.25">
      <c r="A5" s="443"/>
      <c r="B5" s="444"/>
      <c r="C5" s="444"/>
      <c r="D5" s="444"/>
      <c r="E5" s="444"/>
      <c r="F5" s="444"/>
      <c r="G5" s="444"/>
      <c r="H5" s="444"/>
      <c r="I5" s="445"/>
      <c r="J5" s="53"/>
      <c r="T5" s="316">
        <v>1</v>
      </c>
      <c r="U5" s="316">
        <v>2</v>
      </c>
      <c r="V5" s="316">
        <v>3</v>
      </c>
      <c r="W5" s="316">
        <v>4</v>
      </c>
      <c r="X5" s="316">
        <v>5</v>
      </c>
      <c r="Y5" s="316">
        <v>6</v>
      </c>
      <c r="Z5" s="316">
        <v>7</v>
      </c>
      <c r="AA5" s="316">
        <v>8</v>
      </c>
      <c r="AB5" s="316">
        <v>9</v>
      </c>
    </row>
    <row r="6" spans="1:28" ht="15" customHeight="1" x14ac:dyDescent="0.25">
      <c r="A6" s="436"/>
      <c r="B6" s="437"/>
      <c r="C6" s="437"/>
      <c r="D6" s="437"/>
      <c r="E6" s="437"/>
      <c r="F6" s="437"/>
      <c r="G6" s="437"/>
      <c r="H6" s="437"/>
      <c r="I6" s="438"/>
      <c r="J6" s="54"/>
      <c r="T6" s="286"/>
      <c r="U6" s="287"/>
      <c r="V6" s="446" t="s">
        <v>110</v>
      </c>
      <c r="W6" s="446"/>
      <c r="X6" s="446"/>
      <c r="Y6" s="446"/>
      <c r="Z6" s="316"/>
      <c r="AA6" s="316"/>
      <c r="AB6" s="287"/>
    </row>
    <row r="7" spans="1:28" ht="15" customHeight="1" x14ac:dyDescent="0.25">
      <c r="A7" s="436"/>
      <c r="B7" s="437"/>
      <c r="C7" s="437"/>
      <c r="D7" s="437"/>
      <c r="E7" s="437"/>
      <c r="F7" s="437"/>
      <c r="G7" s="437"/>
      <c r="H7" s="437"/>
      <c r="I7" s="438"/>
      <c r="J7" s="54"/>
      <c r="T7" s="289"/>
      <c r="U7" s="288"/>
      <c r="V7" s="316"/>
      <c r="W7" s="316"/>
      <c r="X7" s="316"/>
      <c r="Y7" s="316"/>
      <c r="Z7" s="316"/>
      <c r="AA7" s="288"/>
      <c r="AB7" s="288"/>
    </row>
    <row r="8" spans="1:28" ht="15" customHeight="1" x14ac:dyDescent="0.25">
      <c r="A8" s="436"/>
      <c r="B8" s="437"/>
      <c r="C8" s="437"/>
      <c r="D8" s="437"/>
      <c r="E8" s="437"/>
      <c r="F8" s="437"/>
      <c r="G8" s="437"/>
      <c r="H8" s="437"/>
      <c r="I8" s="438"/>
      <c r="J8" s="54"/>
      <c r="T8" s="289" t="b">
        <v>0</v>
      </c>
      <c r="U8" s="288" t="s">
        <v>98</v>
      </c>
      <c r="V8" s="316"/>
      <c r="W8" s="316"/>
      <c r="X8" s="316"/>
      <c r="Y8" s="316"/>
      <c r="Z8" s="316" t="str">
        <f>IF(OR($G$38="",$P$38=""),"____",IF(YEAR($G$38)&lt;&gt;YEAR($P$38),"____",YEAR($P$38)))</f>
        <v>____</v>
      </c>
      <c r="AA8" s="288" t="str">
        <f>IF(OR($G$38="",$P$38=""),"__.__.____ - __.__.____",IF(YEAR($G$38)&lt;&gt;YEAR($P$38),"__.__.____ - __.__.____",CONCATENATE(TEXT($G$38,"TT.MM.JJJJ")," - ",TEXT($P$38,"TT.MM.JJJJ"))))</f>
        <v>__.__.____ - __.__.____</v>
      </c>
      <c r="AB8" s="288" t="str">
        <f>CONCATENATE(U8,"für Erklärungszeitraum ",AA8)</f>
        <v>Zwischennachweis für Erklärungszeitraum __.__.____ - __.__.____</v>
      </c>
    </row>
    <row r="9" spans="1:28" ht="15" customHeight="1" x14ac:dyDescent="0.25">
      <c r="A9" s="458"/>
      <c r="B9" s="456"/>
      <c r="C9" s="456"/>
      <c r="D9" s="456"/>
      <c r="E9" s="456"/>
      <c r="F9" s="456"/>
      <c r="G9" s="456"/>
      <c r="H9" s="456"/>
      <c r="I9" s="457"/>
      <c r="J9" s="54"/>
      <c r="T9" s="289" t="b">
        <v>0</v>
      </c>
      <c r="U9" s="288" t="s">
        <v>99</v>
      </c>
      <c r="V9" s="316" t="str">
        <f>IF(YEAR($P$36)-YEAR($G$36)&gt;2,$Y$9-3,"____")</f>
        <v>____</v>
      </c>
      <c r="W9" s="316" t="str">
        <f>IF(YEAR($P$36)-YEAR($G$36)&gt;1,$Y$9-2,"____")</f>
        <v>____</v>
      </c>
      <c r="X9" s="316" t="str">
        <f>IF(YEAR($P$36)-YEAR($G$36)&gt;0,$Y$9-1,"____")</f>
        <v>____</v>
      </c>
      <c r="Y9" s="316" t="str">
        <f>IF(YEAR($P$36)=1900,"____",YEAR($P$36))</f>
        <v>____</v>
      </c>
      <c r="Z9" s="316" t="str">
        <f>IF(OR($G$36="",$P$36=""),"____",IF(YEAR($G$36)=YEAR($P$36),YEAR($P$36),CONCATENATE(YEAR($G$36)," - ",YEAR($P$36))))</f>
        <v>____</v>
      </c>
      <c r="AA9" s="288" t="str">
        <f>IF(OR($G$36="",$P$36=""),"__.__.____ - __.__.____",CONCATENATE(TEXT($G$36,"TT.MM.JJJJ")," - ",TEXT($P$36,"TT.MM.JJJJ")))</f>
        <v>__.__.____ - __.__.____</v>
      </c>
      <c r="AB9" s="288" t="str">
        <f>CONCATENATE(U9,"für Bewilligungszeitraum ",AA9)</f>
        <v>Verwendungsnachweis für Bewilligungszeitraum __.__.____ - __.__.____</v>
      </c>
    </row>
    <row r="10" spans="1:28" ht="15" customHeight="1" x14ac:dyDescent="0.25">
      <c r="B10" s="55"/>
      <c r="C10" s="55"/>
      <c r="D10" s="55"/>
      <c r="E10" s="55"/>
      <c r="J10" s="12"/>
      <c r="T10" s="286">
        <f>COUNTIF(T8:T9,TRUE)</f>
        <v>0</v>
      </c>
      <c r="U10" s="288"/>
      <c r="V10" s="288"/>
      <c r="W10" s="288"/>
      <c r="X10" s="288" t="s">
        <v>128</v>
      </c>
      <c r="Y10" s="288"/>
      <c r="Z10" s="316" t="str">
        <f>IF($T$10&lt;&gt;1,"",$Z$8)</f>
        <v/>
      </c>
      <c r="AA10" s="288" t="str">
        <f>IF($T$10&lt;&gt;1,"",$AA$8)</f>
        <v/>
      </c>
      <c r="AB10" s="288"/>
    </row>
    <row r="11" spans="1:28" ht="15" customHeight="1" x14ac:dyDescent="0.25">
      <c r="T11" s="286"/>
      <c r="U11" s="288"/>
      <c r="V11" s="288"/>
      <c r="W11" s="288"/>
      <c r="X11" s="288" t="s">
        <v>115</v>
      </c>
      <c r="Y11" s="288"/>
      <c r="Z11" s="316" t="str">
        <f>IF($T$10&lt;&gt;1,"",$Z$9)</f>
        <v/>
      </c>
      <c r="AA11" s="288" t="str">
        <f>IF($T$10&lt;&gt;1,"",$AA$9)</f>
        <v/>
      </c>
      <c r="AB11" s="288"/>
    </row>
    <row r="12" spans="1:28" s="24" customFormat="1" ht="15" customHeight="1" x14ac:dyDescent="0.25">
      <c r="A12" s="56" t="s">
        <v>158</v>
      </c>
      <c r="B12" s="20"/>
      <c r="C12" s="20"/>
      <c r="D12" s="20"/>
      <c r="E12" s="20"/>
      <c r="F12" s="20"/>
      <c r="G12" s="20"/>
      <c r="H12" s="20"/>
      <c r="K12" s="57" t="s">
        <v>18</v>
      </c>
      <c r="L12" s="58"/>
      <c r="M12" s="58"/>
      <c r="N12" s="58"/>
      <c r="O12" s="58"/>
      <c r="P12" s="58"/>
      <c r="Q12" s="58"/>
      <c r="R12" s="58"/>
      <c r="S12" s="59"/>
      <c r="T12" s="349"/>
      <c r="U12" s="348"/>
      <c r="V12" s="348"/>
      <c r="W12" s="348"/>
      <c r="X12" s="288" t="s">
        <v>116</v>
      </c>
      <c r="Y12" s="288"/>
      <c r="Z12" s="316" t="str">
        <f>IF($T$10&lt;&gt;1,"",VLOOKUP(TRUE,$T$8:$AB$9,7,FALSE))</f>
        <v/>
      </c>
      <c r="AA12" s="288" t="str">
        <f>IF($T$10&lt;&gt;1,"",VLOOKUP(TRUE,$T$8:$AB$9,8,FALSE))</f>
        <v/>
      </c>
      <c r="AB12" s="348"/>
    </row>
    <row r="13" spans="1:28" s="24" customFormat="1" ht="15" customHeight="1" x14ac:dyDescent="0.25">
      <c r="A13" s="56" t="s">
        <v>159</v>
      </c>
      <c r="B13" s="20"/>
      <c r="C13" s="20"/>
      <c r="D13" s="20"/>
      <c r="E13" s="20"/>
      <c r="F13" s="20"/>
      <c r="G13" s="20"/>
      <c r="H13" s="20"/>
      <c r="J13" s="20"/>
      <c r="K13" s="60"/>
      <c r="L13" s="61"/>
      <c r="M13" s="61"/>
      <c r="N13" s="61"/>
      <c r="O13" s="61"/>
      <c r="P13" s="61"/>
      <c r="Q13" s="61"/>
      <c r="R13" s="61"/>
      <c r="S13" s="62"/>
      <c r="T13" s="349"/>
      <c r="U13" s="348"/>
      <c r="V13" s="348"/>
      <c r="W13" s="348"/>
      <c r="X13" s="288" t="s">
        <v>79</v>
      </c>
      <c r="Y13" s="288"/>
      <c r="Z13" s="316" t="str">
        <f>IF($T$10&lt;&gt;1,"",VLOOKUP(TRUE,$T$8:$AB$9,7,FALSE))</f>
        <v/>
      </c>
      <c r="AA13" s="288" t="str">
        <f>IF($T$10&lt;&gt;1,"",VLOOKUP(TRUE,$T$8:$AB$9,8,FALSE))</f>
        <v/>
      </c>
      <c r="AB13" s="348"/>
    </row>
    <row r="14" spans="1:28" s="24" customFormat="1" ht="15" customHeight="1" x14ac:dyDescent="0.25">
      <c r="A14" s="56" t="s">
        <v>149</v>
      </c>
      <c r="B14" s="20"/>
      <c r="C14" s="20"/>
      <c r="D14" s="20"/>
      <c r="E14" s="20"/>
      <c r="F14" s="20"/>
      <c r="G14" s="20"/>
      <c r="H14" s="20"/>
      <c r="I14" s="20"/>
      <c r="J14" s="20"/>
      <c r="K14" s="60"/>
      <c r="L14" s="61"/>
      <c r="M14" s="61"/>
      <c r="N14" s="61"/>
      <c r="O14" s="61"/>
      <c r="P14" s="61"/>
      <c r="Q14" s="61"/>
      <c r="R14" s="61"/>
      <c r="S14" s="62"/>
      <c r="T14" s="349"/>
      <c r="U14" s="348"/>
      <c r="V14" s="348"/>
      <c r="W14" s="348"/>
      <c r="X14" s="288" t="s">
        <v>114</v>
      </c>
      <c r="Y14" s="288"/>
      <c r="Z14" s="316" t="str">
        <f>IF($T$10&lt;&gt;1,"",IF($T$9=TRUE,$Y$9,$Z$8))</f>
        <v/>
      </c>
      <c r="AA14" s="288" t="str">
        <f>IF($T$10&lt;&gt;1,"",IF(OR($G$36="",$P$36=""),"__.__.____ - __.__.____",IF($T$9=TRUE,CONCATENATE(TEXT(IF(DATE(YEAR($P$36),1,1)&lt;$G$36,$G$36,DATE(YEAR($P$36),1,1)),"TT.MM.JJJJ")," - ",TEXT($P$36,"TT.MM.JJJJ")),$AA$8)))</f>
        <v/>
      </c>
      <c r="AB14" s="348"/>
    </row>
    <row r="15" spans="1:28" s="24" customFormat="1" ht="15" customHeight="1" x14ac:dyDescent="0.25">
      <c r="A15" s="56" t="s">
        <v>150</v>
      </c>
      <c r="B15" s="20"/>
      <c r="C15" s="20"/>
      <c r="D15" s="20"/>
      <c r="E15" s="20"/>
      <c r="F15" s="20"/>
      <c r="G15" s="20"/>
      <c r="H15" s="20"/>
      <c r="I15" s="20"/>
      <c r="J15" s="20"/>
      <c r="K15" s="60"/>
      <c r="L15" s="61"/>
      <c r="M15" s="61"/>
      <c r="N15" s="61"/>
      <c r="O15" s="61"/>
      <c r="P15" s="61"/>
      <c r="Q15" s="61"/>
      <c r="R15" s="61"/>
      <c r="S15" s="62"/>
      <c r="T15" s="194"/>
      <c r="U15" s="190"/>
      <c r="V15" s="190"/>
      <c r="W15" s="190"/>
      <c r="X15" s="190"/>
      <c r="Y15" s="190"/>
      <c r="Z15" s="190"/>
      <c r="AA15" s="190"/>
      <c r="AB15" s="190"/>
    </row>
    <row r="16" spans="1:28" s="24" customFormat="1" ht="15" customHeight="1" x14ac:dyDescent="0.25">
      <c r="B16" s="20"/>
      <c r="C16" s="20"/>
      <c r="D16" s="20"/>
      <c r="E16" s="20"/>
      <c r="F16" s="20"/>
      <c r="G16" s="20"/>
      <c r="H16" s="20"/>
      <c r="I16" s="20"/>
      <c r="J16" s="20"/>
      <c r="K16" s="63"/>
      <c r="L16" s="64"/>
      <c r="M16" s="64"/>
      <c r="N16" s="64"/>
      <c r="O16" s="64"/>
      <c r="P16" s="64"/>
      <c r="Q16" s="64"/>
      <c r="R16" s="64"/>
      <c r="S16" s="65"/>
      <c r="T16" s="194"/>
      <c r="U16" s="190"/>
      <c r="V16" s="190"/>
      <c r="W16" s="190"/>
      <c r="X16" s="190"/>
      <c r="Y16" s="190"/>
      <c r="Z16" s="190"/>
      <c r="AA16" s="350"/>
      <c r="AB16" s="190"/>
    </row>
    <row r="17" spans="1:28" s="21" customFormat="1" ht="18" customHeight="1" x14ac:dyDescent="0.25">
      <c r="A17" s="24"/>
      <c r="B17" s="24"/>
      <c r="C17" s="24"/>
      <c r="D17" s="24"/>
      <c r="E17" s="24"/>
      <c r="F17" s="20"/>
      <c r="G17" s="20"/>
      <c r="H17" s="20"/>
      <c r="I17" s="20"/>
      <c r="J17" s="20"/>
      <c r="K17" s="66" t="s">
        <v>12</v>
      </c>
      <c r="L17" s="67"/>
      <c r="M17" s="67"/>
      <c r="N17" s="68"/>
      <c r="O17" s="459">
        <f ca="1">TODAY()</f>
        <v>45408</v>
      </c>
      <c r="P17" s="460"/>
      <c r="Q17" s="460"/>
      <c r="R17" s="460"/>
      <c r="S17" s="461"/>
      <c r="T17" s="194"/>
      <c r="U17" s="190"/>
      <c r="V17" s="190"/>
      <c r="W17" s="190"/>
      <c r="X17" s="190"/>
      <c r="Y17" s="190"/>
      <c r="Z17" s="190"/>
      <c r="AA17" s="350"/>
      <c r="AB17" s="190"/>
    </row>
    <row r="18" spans="1:28" s="21" customFormat="1" ht="18" customHeight="1" x14ac:dyDescent="0.25">
      <c r="A18" s="24"/>
      <c r="B18" s="24"/>
      <c r="C18" s="24"/>
      <c r="D18" s="24"/>
      <c r="E18" s="24"/>
      <c r="F18" s="20"/>
      <c r="G18" s="20"/>
      <c r="H18" s="20"/>
      <c r="I18" s="20"/>
      <c r="J18" s="20"/>
      <c r="K18" s="69" t="s">
        <v>10</v>
      </c>
      <c r="L18" s="70"/>
      <c r="M18" s="70"/>
      <c r="N18" s="71"/>
      <c r="O18" s="453"/>
      <c r="P18" s="454"/>
      <c r="Q18" s="454"/>
      <c r="R18" s="454"/>
      <c r="S18" s="455"/>
      <c r="T18" s="194"/>
      <c r="U18" s="190"/>
      <c r="V18" s="190"/>
      <c r="W18" s="190"/>
      <c r="X18" s="190"/>
      <c r="Y18" s="190"/>
      <c r="Z18" s="190"/>
      <c r="AA18" s="190"/>
      <c r="AB18" s="190"/>
    </row>
    <row r="19" spans="1:28" ht="5.15" customHeight="1" x14ac:dyDescent="0.25">
      <c r="T19" s="193"/>
      <c r="U19" s="189"/>
      <c r="V19" s="189"/>
      <c r="W19" s="189"/>
      <c r="X19" s="189"/>
      <c r="Y19" s="189"/>
      <c r="Z19" s="189"/>
      <c r="AA19" s="189"/>
      <c r="AB19" s="189"/>
    </row>
    <row r="20" spans="1:28" ht="18" customHeight="1" x14ac:dyDescent="0.25">
      <c r="A20" s="447" t="str">
        <f>IF($T$10=0,"Bitte den Nachweistyp auswählen!",IF($T$10&gt;1,"Bitte nur einen Nachweistyp auswählen!",VLOOKUP(TRUE,$T$7:$AB$9,9,FALSE)))</f>
        <v>Bitte den Nachweistyp auswählen!</v>
      </c>
      <c r="B20" s="448"/>
      <c r="C20" s="448"/>
      <c r="D20" s="448"/>
      <c r="E20" s="448"/>
      <c r="F20" s="448"/>
      <c r="G20" s="448"/>
      <c r="H20" s="448"/>
      <c r="I20" s="448"/>
      <c r="J20" s="448"/>
      <c r="K20" s="448"/>
      <c r="L20" s="448"/>
      <c r="M20" s="448"/>
      <c r="N20" s="448"/>
      <c r="O20" s="448"/>
      <c r="P20" s="448"/>
      <c r="Q20" s="448"/>
      <c r="R20" s="448"/>
      <c r="S20" s="449"/>
      <c r="T20" s="193"/>
      <c r="U20" s="189"/>
      <c r="V20" s="189"/>
      <c r="W20" s="189"/>
      <c r="X20" s="189"/>
      <c r="Y20" s="189"/>
      <c r="Z20" s="189"/>
      <c r="AA20" s="189"/>
      <c r="AB20" s="189"/>
    </row>
    <row r="21" spans="1:28" ht="15" customHeight="1" x14ac:dyDescent="0.25">
      <c r="A21" s="450"/>
      <c r="B21" s="451"/>
      <c r="C21" s="451"/>
      <c r="D21" s="451"/>
      <c r="E21" s="451"/>
      <c r="F21" s="451"/>
      <c r="G21" s="451"/>
      <c r="H21" s="451"/>
      <c r="I21" s="451"/>
      <c r="J21" s="451"/>
      <c r="K21" s="451"/>
      <c r="L21" s="451"/>
      <c r="M21" s="451"/>
      <c r="N21" s="451"/>
      <c r="O21" s="451"/>
      <c r="P21" s="451"/>
      <c r="Q21" s="451"/>
      <c r="R21" s="451"/>
      <c r="S21" s="452"/>
      <c r="T21" s="193"/>
      <c r="U21" s="189"/>
      <c r="V21" s="189"/>
      <c r="W21" s="189"/>
      <c r="X21" s="189"/>
      <c r="Y21" s="189"/>
      <c r="Z21" s="189"/>
      <c r="AA21" s="189"/>
      <c r="AB21" s="189"/>
    </row>
    <row r="22" spans="1:28" ht="12" customHeight="1" x14ac:dyDescent="0.25">
      <c r="A22" s="439" t="s">
        <v>137</v>
      </c>
      <c r="B22" s="439"/>
      <c r="C22" s="439"/>
      <c r="D22" s="439"/>
      <c r="E22" s="439"/>
      <c r="F22" s="439"/>
      <c r="G22" s="439"/>
      <c r="H22" s="439"/>
      <c r="I22" s="439"/>
      <c r="J22" s="439"/>
      <c r="K22" s="439"/>
      <c r="L22" s="439"/>
      <c r="M22" s="439"/>
      <c r="N22" s="439"/>
      <c r="O22" s="439"/>
      <c r="P22" s="439"/>
      <c r="Q22" s="439"/>
      <c r="R22" s="439"/>
      <c r="S22" s="439"/>
      <c r="T22" s="193"/>
      <c r="U22" s="189"/>
      <c r="V22" s="189"/>
      <c r="W22" s="189"/>
      <c r="X22" s="189"/>
      <c r="Y22" s="189"/>
      <c r="Z22" s="189"/>
      <c r="AA22" s="189"/>
      <c r="AB22" s="189"/>
    </row>
    <row r="23" spans="1:28" ht="12" customHeight="1" x14ac:dyDescent="0.25">
      <c r="A23" s="440"/>
      <c r="B23" s="440"/>
      <c r="C23" s="440"/>
      <c r="D23" s="440"/>
      <c r="E23" s="440"/>
      <c r="F23" s="440"/>
      <c r="G23" s="440"/>
      <c r="H23" s="440"/>
      <c r="I23" s="440"/>
      <c r="J23" s="440"/>
      <c r="K23" s="440"/>
      <c r="L23" s="440"/>
      <c r="M23" s="440"/>
      <c r="N23" s="440"/>
      <c r="O23" s="440"/>
      <c r="P23" s="440"/>
      <c r="Q23" s="440"/>
      <c r="R23" s="440"/>
      <c r="S23" s="440"/>
      <c r="T23" s="193"/>
      <c r="U23" s="189"/>
      <c r="V23" s="189"/>
      <c r="W23" s="189"/>
      <c r="X23" s="189"/>
      <c r="Y23" s="189"/>
      <c r="Z23" s="189"/>
      <c r="AA23" s="189"/>
      <c r="AB23" s="189"/>
    </row>
    <row r="24" spans="1:28" ht="12" customHeight="1" x14ac:dyDescent="0.25">
      <c r="A24" s="441"/>
      <c r="B24" s="441"/>
      <c r="C24" s="441"/>
      <c r="D24" s="441"/>
      <c r="E24" s="441"/>
      <c r="F24" s="441"/>
      <c r="G24" s="441"/>
      <c r="H24" s="441"/>
      <c r="I24" s="441"/>
      <c r="J24" s="441"/>
      <c r="K24" s="441"/>
      <c r="L24" s="441"/>
      <c r="M24" s="441"/>
      <c r="N24" s="441"/>
      <c r="O24" s="441"/>
      <c r="P24" s="441"/>
      <c r="Q24" s="441"/>
      <c r="R24" s="441"/>
      <c r="S24" s="441"/>
      <c r="T24" s="193"/>
      <c r="U24" s="189"/>
      <c r="V24" s="189"/>
      <c r="W24" s="189"/>
      <c r="X24" s="189"/>
      <c r="Y24" s="189"/>
      <c r="Z24" s="189"/>
      <c r="AA24" s="189"/>
      <c r="AB24" s="189"/>
    </row>
    <row r="25" spans="1:28" s="8" customFormat="1" ht="15" customHeight="1" x14ac:dyDescent="0.25">
      <c r="A25" s="5" t="s">
        <v>29</v>
      </c>
      <c r="B25" s="6"/>
      <c r="C25" s="6"/>
      <c r="D25" s="6"/>
      <c r="E25" s="6"/>
      <c r="F25" s="6"/>
      <c r="G25" s="6"/>
      <c r="H25" s="6"/>
      <c r="I25" s="6"/>
      <c r="J25" s="6"/>
      <c r="K25" s="6"/>
      <c r="L25" s="6"/>
      <c r="M25" s="6"/>
      <c r="N25" s="6"/>
      <c r="O25" s="6"/>
      <c r="P25" s="6"/>
      <c r="Q25" s="6"/>
      <c r="R25" s="6"/>
      <c r="S25" s="7"/>
      <c r="T25" s="193"/>
      <c r="U25" s="189"/>
      <c r="V25" s="189"/>
      <c r="W25" s="189"/>
      <c r="X25" s="189"/>
      <c r="Y25" s="189"/>
      <c r="Z25" s="189"/>
      <c r="AA25" s="189"/>
      <c r="AB25" s="189"/>
    </row>
    <row r="26" spans="1:28" ht="5.15" customHeight="1" x14ac:dyDescent="0.25">
      <c r="A26" s="13"/>
      <c r="B26" s="14"/>
      <c r="C26" s="14"/>
      <c r="D26" s="14"/>
      <c r="E26" s="14"/>
      <c r="F26" s="14"/>
      <c r="G26" s="14"/>
      <c r="H26" s="14"/>
      <c r="I26" s="14"/>
      <c r="J26" s="14"/>
      <c r="K26" s="14"/>
      <c r="L26" s="14"/>
      <c r="M26" s="14"/>
      <c r="N26" s="14"/>
      <c r="O26" s="14"/>
      <c r="P26" s="14"/>
      <c r="Q26" s="14"/>
      <c r="R26" s="72"/>
      <c r="S26" s="16"/>
      <c r="T26" s="193"/>
      <c r="U26" s="189"/>
      <c r="V26" s="189"/>
      <c r="W26" s="189"/>
      <c r="X26" s="189"/>
      <c r="Y26" s="189"/>
      <c r="Z26" s="189"/>
      <c r="AA26" s="189"/>
      <c r="AB26" s="189"/>
    </row>
    <row r="27" spans="1:28" s="74" customFormat="1" ht="15" customHeight="1" x14ac:dyDescent="0.25">
      <c r="A27" s="462" t="s">
        <v>126</v>
      </c>
      <c r="B27" s="463"/>
      <c r="C27" s="463"/>
      <c r="D27" s="464"/>
      <c r="E27" s="473"/>
      <c r="F27" s="474"/>
      <c r="G27" s="474"/>
      <c r="H27" s="474"/>
      <c r="I27" s="474"/>
      <c r="J27" s="474"/>
      <c r="K27" s="474"/>
      <c r="L27" s="474"/>
      <c r="M27" s="474"/>
      <c r="N27" s="474"/>
      <c r="O27" s="474"/>
      <c r="P27" s="474"/>
      <c r="Q27" s="474"/>
      <c r="R27" s="475"/>
      <c r="S27" s="73"/>
      <c r="T27" s="195"/>
      <c r="U27" s="191"/>
      <c r="V27" s="191"/>
      <c r="W27" s="191"/>
      <c r="X27" s="191"/>
      <c r="Y27" s="191"/>
      <c r="Z27" s="191"/>
      <c r="AA27" s="191"/>
      <c r="AB27" s="191"/>
    </row>
    <row r="28" spans="1:28" s="74" customFormat="1" ht="15" customHeight="1" x14ac:dyDescent="0.25">
      <c r="A28" s="465"/>
      <c r="B28" s="463"/>
      <c r="C28" s="463"/>
      <c r="D28" s="464"/>
      <c r="E28" s="476"/>
      <c r="F28" s="477"/>
      <c r="G28" s="477"/>
      <c r="H28" s="477"/>
      <c r="I28" s="477"/>
      <c r="J28" s="477"/>
      <c r="K28" s="477"/>
      <c r="L28" s="477"/>
      <c r="M28" s="477"/>
      <c r="N28" s="477"/>
      <c r="O28" s="477"/>
      <c r="P28" s="477"/>
      <c r="Q28" s="477"/>
      <c r="R28" s="478"/>
      <c r="S28" s="73"/>
      <c r="T28" s="195"/>
      <c r="U28" s="191"/>
      <c r="V28" s="191"/>
      <c r="W28" s="191"/>
      <c r="X28" s="191"/>
      <c r="Y28" s="191"/>
      <c r="Z28" s="191"/>
      <c r="AA28" s="191"/>
      <c r="AB28" s="191"/>
    </row>
    <row r="29" spans="1:28" ht="5.15" customHeight="1" x14ac:dyDescent="0.25">
      <c r="A29" s="36"/>
      <c r="B29" s="12"/>
      <c r="C29" s="12"/>
      <c r="D29" s="12"/>
      <c r="E29" s="12"/>
      <c r="F29" s="12"/>
      <c r="G29" s="12"/>
      <c r="H29" s="12"/>
      <c r="I29" s="12"/>
      <c r="J29" s="12"/>
      <c r="K29" s="12"/>
      <c r="L29" s="12"/>
      <c r="M29" s="12"/>
      <c r="N29" s="12"/>
      <c r="O29" s="12"/>
      <c r="P29" s="12"/>
      <c r="Q29" s="12"/>
      <c r="R29" s="12"/>
      <c r="S29" s="27"/>
      <c r="T29" s="195"/>
      <c r="U29" s="191"/>
      <c r="V29" s="189"/>
      <c r="W29" s="189"/>
      <c r="X29" s="189"/>
      <c r="Y29" s="189"/>
      <c r="Z29" s="189"/>
      <c r="AA29" s="189"/>
      <c r="AB29" s="189"/>
    </row>
    <row r="30" spans="1:28" s="21" customFormat="1" ht="18" customHeight="1" x14ac:dyDescent="0.25">
      <c r="A30" s="37" t="s">
        <v>30</v>
      </c>
      <c r="B30" s="12"/>
      <c r="C30" s="12"/>
      <c r="D30" s="44"/>
      <c r="E30" s="470"/>
      <c r="F30" s="471"/>
      <c r="G30" s="471"/>
      <c r="H30" s="471"/>
      <c r="I30" s="472"/>
      <c r="J30" s="44"/>
      <c r="K30" s="44"/>
      <c r="L30" s="45" t="s">
        <v>11</v>
      </c>
      <c r="M30" s="470"/>
      <c r="N30" s="471"/>
      <c r="O30" s="471"/>
      <c r="P30" s="471"/>
      <c r="Q30" s="471"/>
      <c r="R30" s="472"/>
      <c r="S30" s="26"/>
      <c r="T30" s="195"/>
      <c r="U30" s="191"/>
      <c r="V30" s="190"/>
      <c r="W30" s="190"/>
      <c r="X30" s="190"/>
      <c r="Y30" s="190"/>
      <c r="Z30" s="190"/>
      <c r="AA30" s="190"/>
      <c r="AB30" s="190"/>
    </row>
    <row r="31" spans="1:28" ht="5.15" customHeight="1" x14ac:dyDescent="0.25">
      <c r="A31" s="36"/>
      <c r="B31" s="12"/>
      <c r="C31" s="12"/>
      <c r="D31" s="12"/>
      <c r="E31" s="12"/>
      <c r="F31" s="12"/>
      <c r="G31" s="12"/>
      <c r="H31" s="12"/>
      <c r="I31" s="12"/>
      <c r="J31" s="12"/>
      <c r="K31" s="12"/>
      <c r="L31" s="12"/>
      <c r="M31" s="12"/>
      <c r="N31" s="12"/>
      <c r="O31" s="12"/>
      <c r="P31" s="12"/>
      <c r="Q31" s="12"/>
      <c r="R31" s="12"/>
      <c r="S31" s="27"/>
      <c r="T31" s="195"/>
      <c r="U31" s="191"/>
      <c r="V31" s="189"/>
      <c r="W31" s="189"/>
      <c r="X31" s="189"/>
      <c r="Y31" s="189"/>
      <c r="Z31" s="189"/>
      <c r="AA31" s="189"/>
      <c r="AB31" s="189"/>
    </row>
    <row r="32" spans="1:28" s="21" customFormat="1" ht="18" customHeight="1" x14ac:dyDescent="0.25">
      <c r="A32" s="37" t="s">
        <v>14</v>
      </c>
      <c r="B32" s="19"/>
      <c r="C32" s="19"/>
      <c r="D32" s="44"/>
      <c r="E32" s="479"/>
      <c r="F32" s="480"/>
      <c r="G32" s="480"/>
      <c r="H32" s="480"/>
      <c r="I32" s="480"/>
      <c r="J32" s="480"/>
      <c r="K32" s="480"/>
      <c r="L32" s="480"/>
      <c r="M32" s="480"/>
      <c r="N32" s="480"/>
      <c r="O32" s="480"/>
      <c r="P32" s="480"/>
      <c r="Q32" s="480"/>
      <c r="R32" s="481"/>
      <c r="S32" s="26"/>
      <c r="T32" s="195"/>
      <c r="U32" s="191"/>
      <c r="V32" s="190"/>
      <c r="W32" s="190"/>
      <c r="X32" s="190"/>
      <c r="Y32" s="190"/>
      <c r="Z32" s="190"/>
      <c r="AA32" s="190"/>
      <c r="AB32" s="190"/>
    </row>
    <row r="33" spans="1:28" ht="5.15" customHeight="1" x14ac:dyDescent="0.25">
      <c r="A33" s="36"/>
      <c r="B33" s="12"/>
      <c r="C33" s="12"/>
      <c r="D33" s="12"/>
      <c r="E33" s="12"/>
      <c r="F33" s="12"/>
      <c r="G33" s="12"/>
      <c r="H33" s="12"/>
      <c r="I33" s="12"/>
      <c r="J33" s="12"/>
      <c r="K33" s="12"/>
      <c r="L33" s="12"/>
      <c r="M33" s="12"/>
      <c r="N33" s="12"/>
      <c r="O33" s="12"/>
      <c r="P33" s="12"/>
      <c r="Q33" s="12"/>
      <c r="R33" s="12"/>
      <c r="S33" s="27"/>
      <c r="T33" s="193"/>
      <c r="U33" s="189"/>
      <c r="V33" s="189"/>
      <c r="W33" s="189"/>
      <c r="X33" s="189"/>
      <c r="Y33" s="189"/>
      <c r="Z33" s="189"/>
      <c r="AA33" s="189"/>
      <c r="AB33" s="189"/>
    </row>
    <row r="34" spans="1:28" ht="18" customHeight="1" x14ac:dyDescent="0.25">
      <c r="A34" s="35" t="s">
        <v>31</v>
      </c>
      <c r="B34" s="12"/>
      <c r="C34" s="12"/>
      <c r="D34" s="12"/>
      <c r="E34" s="12"/>
      <c r="F34" s="12"/>
      <c r="G34" s="424"/>
      <c r="H34" s="425"/>
      <c r="I34" s="426"/>
      <c r="J34" s="12"/>
      <c r="K34" s="12"/>
      <c r="L34" s="12"/>
      <c r="M34" s="12"/>
      <c r="N34" s="12"/>
      <c r="O34" s="75" t="s">
        <v>32</v>
      </c>
      <c r="P34" s="424"/>
      <c r="Q34" s="425"/>
      <c r="R34" s="426"/>
      <c r="S34" s="27"/>
      <c r="T34" s="193"/>
      <c r="U34" s="189"/>
      <c r="V34" s="189"/>
      <c r="W34" s="189"/>
      <c r="X34" s="189"/>
      <c r="Y34" s="189"/>
      <c r="Z34" s="189"/>
      <c r="AA34" s="189"/>
      <c r="AB34" s="189"/>
    </row>
    <row r="35" spans="1:28" ht="5.15" customHeight="1" x14ac:dyDescent="0.25">
      <c r="A35" s="36"/>
      <c r="B35" s="12"/>
      <c r="C35" s="12"/>
      <c r="D35" s="12"/>
      <c r="E35" s="12"/>
      <c r="F35" s="12"/>
      <c r="G35" s="12"/>
      <c r="H35" s="12"/>
      <c r="I35" s="12"/>
      <c r="J35" s="12"/>
      <c r="K35" s="12"/>
      <c r="L35" s="12"/>
      <c r="M35" s="12"/>
      <c r="N35" s="12"/>
      <c r="O35" s="12"/>
      <c r="P35" s="12"/>
      <c r="Q35" s="12"/>
      <c r="R35" s="12"/>
      <c r="S35" s="27"/>
      <c r="T35" s="193"/>
      <c r="U35" s="189"/>
      <c r="V35" s="189"/>
      <c r="W35" s="189"/>
      <c r="X35" s="189"/>
      <c r="Y35" s="189"/>
      <c r="Z35" s="189"/>
      <c r="AA35" s="189"/>
      <c r="AB35" s="189"/>
    </row>
    <row r="36" spans="1:28" ht="18" customHeight="1" x14ac:dyDescent="0.25">
      <c r="A36" s="35" t="s">
        <v>33</v>
      </c>
      <c r="B36" s="12"/>
      <c r="C36" s="12"/>
      <c r="D36" s="12"/>
      <c r="E36" s="12"/>
      <c r="F36" s="12"/>
      <c r="G36" s="424"/>
      <c r="H36" s="425"/>
      <c r="I36" s="426"/>
      <c r="J36" s="469" t="str">
        <f>IF(OR(G38="",P38=""),"",IF(AND(YEAR(G38)&lt;&gt;YEAR(P38),OR(T7=TRUE,T8=TRUE)),"Der Erklärungszeitraum muss innerhalb eines Jahres liegen!",IF(AND(OR(G38&lt;&gt;G36,P38&lt;&gt;P36),T9=TRUE),"Der Erklärungszeitraum muss dem Bewilligungszeitraum entsprechen!","")))</f>
        <v/>
      </c>
      <c r="K36" s="469"/>
      <c r="L36" s="469"/>
      <c r="M36" s="469"/>
      <c r="N36" s="469"/>
      <c r="O36" s="75" t="s">
        <v>34</v>
      </c>
      <c r="P36" s="424"/>
      <c r="Q36" s="425"/>
      <c r="R36" s="426"/>
      <c r="S36" s="27"/>
      <c r="T36" s="193"/>
      <c r="U36" s="189" t="s">
        <v>109</v>
      </c>
      <c r="V36" s="189"/>
      <c r="W36" s="189"/>
      <c r="X36" s="189"/>
      <c r="Y36" s="189"/>
      <c r="Z36" s="189"/>
      <c r="AA36" s="189"/>
      <c r="AB36" s="189"/>
    </row>
    <row r="37" spans="1:28" ht="5.15" customHeight="1" x14ac:dyDescent="0.25">
      <c r="A37" s="36"/>
      <c r="B37" s="12"/>
      <c r="C37" s="12"/>
      <c r="D37" s="12"/>
      <c r="E37" s="12"/>
      <c r="F37" s="12"/>
      <c r="G37" s="12"/>
      <c r="H37" s="12"/>
      <c r="I37" s="12"/>
      <c r="J37" s="469"/>
      <c r="K37" s="469"/>
      <c r="L37" s="469"/>
      <c r="M37" s="469"/>
      <c r="N37" s="469"/>
      <c r="O37" s="29"/>
      <c r="P37" s="12"/>
      <c r="Q37" s="12"/>
      <c r="R37" s="12"/>
      <c r="S37" s="27"/>
      <c r="T37" s="193"/>
      <c r="U37" s="189"/>
      <c r="V37" s="189"/>
      <c r="W37" s="189"/>
      <c r="X37" s="189"/>
      <c r="Y37" s="189"/>
      <c r="Z37" s="189"/>
      <c r="AA37" s="189"/>
      <c r="AB37" s="189"/>
    </row>
    <row r="38" spans="1:28" ht="18" customHeight="1" x14ac:dyDescent="0.25">
      <c r="A38" s="35" t="s">
        <v>35</v>
      </c>
      <c r="B38" s="12"/>
      <c r="C38" s="12"/>
      <c r="D38" s="12"/>
      <c r="E38" s="12"/>
      <c r="F38" s="12"/>
      <c r="G38" s="466" t="str">
        <f>IF(G36=0,"",IF($T$9=TRUE,G36,""))</f>
        <v/>
      </c>
      <c r="H38" s="467"/>
      <c r="I38" s="468"/>
      <c r="J38" s="469"/>
      <c r="K38" s="469"/>
      <c r="L38" s="469"/>
      <c r="M38" s="469"/>
      <c r="N38" s="469"/>
      <c r="O38" s="75" t="s">
        <v>34</v>
      </c>
      <c r="P38" s="466" t="str">
        <f>IF(P36=0,"",IF($T$9=TRUE,P36,""))</f>
        <v/>
      </c>
      <c r="Q38" s="467"/>
      <c r="R38" s="468"/>
      <c r="S38" s="27"/>
      <c r="T38" s="193"/>
      <c r="U38" s="466" t="str">
        <f>IF(U36=0,"",IF($T$9=TRUE,U36,""))</f>
        <v/>
      </c>
      <c r="V38" s="467"/>
      <c r="W38" s="468"/>
      <c r="X38" s="189"/>
      <c r="Y38" s="189"/>
      <c r="Z38" s="189"/>
      <c r="AA38" s="189"/>
      <c r="AB38" s="189"/>
    </row>
    <row r="39" spans="1:28" ht="5.15" customHeight="1" x14ac:dyDescent="0.25">
      <c r="A39" s="49"/>
      <c r="B39" s="17"/>
      <c r="C39" s="17"/>
      <c r="D39" s="17"/>
      <c r="E39" s="17"/>
      <c r="F39" s="17"/>
      <c r="G39" s="17"/>
      <c r="H39" s="17"/>
      <c r="I39" s="76"/>
      <c r="J39" s="17"/>
      <c r="K39" s="17"/>
      <c r="L39" s="17"/>
      <c r="M39" s="17"/>
      <c r="N39" s="17"/>
      <c r="O39" s="17"/>
      <c r="P39" s="17"/>
      <c r="Q39" s="17"/>
      <c r="R39" s="17"/>
      <c r="S39" s="18"/>
      <c r="T39" s="193"/>
      <c r="U39" s="189"/>
      <c r="V39" s="189"/>
      <c r="W39" s="189"/>
      <c r="X39" s="189"/>
      <c r="Y39" s="189"/>
      <c r="Z39" s="189"/>
      <c r="AA39" s="189"/>
      <c r="AB39" s="189"/>
    </row>
    <row r="40" spans="1:28" ht="12" customHeight="1" x14ac:dyDescent="0.25">
      <c r="F40" s="43"/>
      <c r="G40" s="43"/>
      <c r="H40" s="9"/>
      <c r="I40" s="77"/>
      <c r="J40" s="78"/>
      <c r="K40" s="78"/>
      <c r="L40" s="78"/>
      <c r="M40" s="78"/>
      <c r="N40" s="78"/>
      <c r="O40" s="78"/>
      <c r="P40" s="78"/>
      <c r="Q40" s="78"/>
      <c r="R40" s="78"/>
      <c r="T40" s="193"/>
      <c r="U40" s="189"/>
      <c r="V40" s="189"/>
      <c r="W40" s="189"/>
      <c r="X40" s="189"/>
      <c r="Y40" s="189"/>
      <c r="Z40" s="189"/>
      <c r="AA40" s="189"/>
      <c r="AB40" s="189"/>
    </row>
    <row r="41" spans="1:28" s="8" customFormat="1" ht="15" customHeight="1" x14ac:dyDescent="0.25">
      <c r="A41" s="5" t="s">
        <v>58</v>
      </c>
      <c r="B41" s="6"/>
      <c r="C41" s="6"/>
      <c r="D41" s="6"/>
      <c r="E41" s="6"/>
      <c r="F41" s="6"/>
      <c r="G41" s="6"/>
      <c r="H41" s="6"/>
      <c r="I41" s="6"/>
      <c r="J41" s="6"/>
      <c r="K41" s="6"/>
      <c r="L41" s="6"/>
      <c r="M41" s="6"/>
      <c r="N41" s="6"/>
      <c r="O41" s="6"/>
      <c r="P41" s="6"/>
      <c r="Q41" s="6"/>
      <c r="R41" s="6"/>
      <c r="S41" s="7"/>
      <c r="T41" s="193"/>
      <c r="U41" s="189"/>
      <c r="V41" s="189"/>
      <c r="W41" s="189"/>
      <c r="X41" s="189"/>
      <c r="Y41" s="189"/>
      <c r="Z41" s="189"/>
      <c r="AA41" s="189"/>
      <c r="AB41" s="189"/>
    </row>
    <row r="42" spans="1:28" ht="5.15" customHeight="1" x14ac:dyDescent="0.25">
      <c r="A42" s="13"/>
      <c r="B42" s="14"/>
      <c r="C42" s="14"/>
      <c r="D42" s="14"/>
      <c r="E42" s="14"/>
      <c r="F42" s="41"/>
      <c r="G42" s="41"/>
      <c r="H42" s="79"/>
      <c r="I42" s="80"/>
      <c r="J42" s="81"/>
      <c r="K42" s="81"/>
      <c r="L42" s="81"/>
      <c r="M42" s="81"/>
      <c r="N42" s="81"/>
      <c r="O42" s="81"/>
      <c r="P42" s="81"/>
      <c r="Q42" s="81"/>
      <c r="R42" s="81"/>
      <c r="S42" s="16"/>
      <c r="T42" s="193"/>
      <c r="U42" s="189"/>
      <c r="V42" s="189"/>
      <c r="W42" s="189"/>
      <c r="X42" s="189"/>
      <c r="Y42" s="189"/>
      <c r="Z42" s="189"/>
      <c r="AA42" s="189"/>
      <c r="AB42" s="189"/>
    </row>
    <row r="43" spans="1:28" ht="18" customHeight="1" x14ac:dyDescent="0.25">
      <c r="A43" s="35" t="str">
        <f>CONCATENATE("bereits erhaltene Fördermittel bis zum ",IF(P38="","__.__.____",TEXT(P38,"TT.MM.JJJJ"))," (in €):")</f>
        <v>bereits erhaltene Fördermittel bis zum __.__.____ (in €):</v>
      </c>
      <c r="B43" s="12"/>
      <c r="C43" s="12"/>
      <c r="D43" s="12"/>
      <c r="E43" s="48"/>
      <c r="F43" s="82"/>
      <c r="G43" s="12"/>
      <c r="K43" s="421">
        <f>IF($T$8=TRUE,'Seite 2 ZN'!$J$41,IF($T$9=TRUE,'Seite 2 VWN'!$R$41,0))</f>
        <v>0</v>
      </c>
      <c r="L43" s="422"/>
      <c r="M43" s="422"/>
      <c r="N43" s="423"/>
      <c r="S43" s="27"/>
      <c r="T43" s="193"/>
      <c r="U43" s="189"/>
      <c r="V43" s="189"/>
      <c r="W43" s="189"/>
      <c r="X43" s="189"/>
      <c r="Y43" s="189"/>
      <c r="Z43" s="189"/>
      <c r="AA43" s="189"/>
      <c r="AB43" s="189"/>
    </row>
    <row r="44" spans="1:28" ht="5.15" customHeight="1" x14ac:dyDescent="0.25">
      <c r="A44" s="49"/>
      <c r="B44" s="17"/>
      <c r="C44" s="17"/>
      <c r="D44" s="17"/>
      <c r="E44" s="17"/>
      <c r="F44" s="17"/>
      <c r="G44" s="17"/>
      <c r="H44" s="17"/>
      <c r="I44" s="83"/>
      <c r="J44" s="83"/>
      <c r="K44" s="83"/>
      <c r="L44" s="83"/>
      <c r="M44" s="83"/>
      <c r="N44" s="83"/>
      <c r="O44" s="84"/>
      <c r="P44" s="84"/>
      <c r="Q44" s="84"/>
      <c r="R44" s="83"/>
      <c r="S44" s="18"/>
      <c r="T44" s="193"/>
      <c r="U44" s="189"/>
      <c r="V44" s="189"/>
      <c r="W44" s="189"/>
      <c r="X44" s="189"/>
      <c r="Y44" s="189"/>
      <c r="Z44" s="189"/>
      <c r="AA44" s="189"/>
      <c r="AB44" s="189"/>
    </row>
    <row r="45" spans="1:28" ht="12" customHeight="1" x14ac:dyDescent="0.25">
      <c r="D45" s="12"/>
      <c r="E45" s="12"/>
      <c r="F45" s="12"/>
      <c r="G45" s="12"/>
      <c r="I45" s="85"/>
      <c r="J45" s="85"/>
      <c r="K45" s="85"/>
      <c r="L45" s="85"/>
      <c r="M45" s="85"/>
      <c r="N45" s="85"/>
      <c r="O45" s="86"/>
      <c r="P45" s="86"/>
      <c r="Q45" s="86"/>
      <c r="R45" s="85"/>
      <c r="T45" s="193"/>
      <c r="U45" s="189"/>
      <c r="V45" s="189"/>
      <c r="W45" s="189"/>
      <c r="X45" s="189"/>
      <c r="Y45" s="189"/>
      <c r="Z45" s="189"/>
      <c r="AA45" s="189"/>
      <c r="AB45" s="189"/>
    </row>
    <row r="46" spans="1:28" s="8" customFormat="1" ht="15" customHeight="1" x14ac:dyDescent="0.25">
      <c r="A46" s="5" t="s">
        <v>48</v>
      </c>
      <c r="B46" s="6"/>
      <c r="C46" s="6"/>
      <c r="D46" s="6"/>
      <c r="E46" s="6"/>
      <c r="F46" s="6"/>
      <c r="G46" s="6"/>
      <c r="H46" s="6"/>
      <c r="I46" s="6"/>
      <c r="J46" s="6"/>
      <c r="K46" s="6"/>
      <c r="L46" s="6"/>
      <c r="M46" s="6"/>
      <c r="N46" s="6"/>
      <c r="O46" s="6"/>
      <c r="P46" s="6"/>
      <c r="Q46" s="6"/>
      <c r="R46" s="6"/>
      <c r="S46" s="7"/>
      <c r="T46" s="193"/>
      <c r="U46" s="189"/>
      <c r="V46" s="189"/>
      <c r="W46" s="189"/>
      <c r="X46" s="189"/>
      <c r="Y46" s="189"/>
      <c r="Z46" s="189"/>
      <c r="AA46" s="189"/>
      <c r="AB46" s="189"/>
    </row>
    <row r="47" spans="1:28" ht="5.15" customHeight="1" x14ac:dyDescent="0.25">
      <c r="A47" s="15"/>
      <c r="B47" s="14"/>
      <c r="C47" s="14"/>
      <c r="D47" s="14"/>
      <c r="E47" s="14"/>
      <c r="F47" s="14"/>
      <c r="G47" s="14"/>
      <c r="H47" s="14"/>
      <c r="I47" s="14"/>
      <c r="J47" s="14"/>
      <c r="K47" s="14"/>
      <c r="L47" s="14"/>
      <c r="M47" s="14"/>
      <c r="N47" s="14"/>
      <c r="O47" s="41"/>
      <c r="P47" s="41"/>
      <c r="Q47" s="41"/>
      <c r="R47" s="41"/>
      <c r="S47" s="42"/>
      <c r="T47" s="193"/>
      <c r="U47" s="189"/>
      <c r="V47" s="189"/>
      <c r="W47" s="189"/>
      <c r="X47" s="189"/>
      <c r="Y47" s="189"/>
      <c r="Z47" s="189"/>
      <c r="AA47" s="189"/>
      <c r="AB47" s="189"/>
    </row>
    <row r="48" spans="1:28" ht="15" customHeight="1" x14ac:dyDescent="0.25">
      <c r="A48" s="433" t="s">
        <v>49</v>
      </c>
      <c r="B48" s="434"/>
      <c r="C48" s="434"/>
      <c r="D48" s="434"/>
      <c r="E48" s="434"/>
      <c r="F48" s="434"/>
      <c r="G48" s="435"/>
      <c r="H48" s="427" t="s">
        <v>0</v>
      </c>
      <c r="I48" s="428"/>
      <c r="J48" s="428"/>
      <c r="K48" s="428"/>
      <c r="L48" s="428"/>
      <c r="M48" s="428"/>
      <c r="N48" s="428"/>
      <c r="O48" s="428"/>
      <c r="P48" s="428"/>
      <c r="Q48" s="428"/>
      <c r="R48" s="429"/>
      <c r="S48" s="169"/>
      <c r="T48" s="193"/>
      <c r="U48" s="189"/>
      <c r="V48" s="189"/>
      <c r="W48" s="189"/>
      <c r="X48" s="189"/>
      <c r="Y48" s="189"/>
      <c r="Z48" s="189"/>
      <c r="AA48" s="189"/>
      <c r="AB48" s="189"/>
    </row>
    <row r="49" spans="1:28" ht="15" customHeight="1" x14ac:dyDescent="0.25">
      <c r="A49" s="433"/>
      <c r="B49" s="434"/>
      <c r="C49" s="434"/>
      <c r="D49" s="434"/>
      <c r="E49" s="434"/>
      <c r="F49" s="434"/>
      <c r="G49" s="435"/>
      <c r="H49" s="430"/>
      <c r="I49" s="431"/>
      <c r="J49" s="431"/>
      <c r="K49" s="431"/>
      <c r="L49" s="431"/>
      <c r="M49" s="431"/>
      <c r="N49" s="431"/>
      <c r="O49" s="431"/>
      <c r="P49" s="431"/>
      <c r="Q49" s="431"/>
      <c r="R49" s="432"/>
      <c r="S49" s="169"/>
      <c r="T49" s="193"/>
      <c r="U49" s="189"/>
      <c r="V49" s="189"/>
      <c r="W49" s="189"/>
      <c r="X49" s="189"/>
      <c r="Y49" s="189"/>
      <c r="Z49" s="189"/>
      <c r="AA49" s="189"/>
      <c r="AB49" s="189"/>
    </row>
    <row r="50" spans="1:28" ht="5.15" customHeight="1" x14ac:dyDescent="0.25">
      <c r="A50" s="168"/>
      <c r="B50" s="12"/>
      <c r="C50" s="12"/>
      <c r="D50" s="12"/>
      <c r="E50" s="12"/>
      <c r="F50" s="12"/>
      <c r="G50" s="12"/>
      <c r="H50" s="12"/>
      <c r="I50" s="12"/>
      <c r="J50" s="12"/>
      <c r="K50" s="12"/>
      <c r="L50" s="12"/>
      <c r="M50" s="12"/>
      <c r="N50" s="12"/>
      <c r="O50" s="48"/>
      <c r="P50" s="48"/>
      <c r="Q50" s="48"/>
      <c r="R50" s="48"/>
      <c r="S50" s="169"/>
      <c r="T50" s="193"/>
      <c r="U50" s="189"/>
      <c r="V50" s="189"/>
      <c r="W50" s="189"/>
      <c r="X50" s="189"/>
      <c r="Y50" s="189"/>
      <c r="Z50" s="189"/>
      <c r="AA50" s="189"/>
      <c r="AB50" s="189"/>
    </row>
    <row r="51" spans="1:28" s="8" customFormat="1" ht="18" customHeight="1" x14ac:dyDescent="0.25">
      <c r="A51" s="35" t="s">
        <v>44</v>
      </c>
      <c r="B51" s="12"/>
      <c r="C51" s="12"/>
      <c r="D51" s="12"/>
      <c r="E51" s="140"/>
      <c r="F51" s="1"/>
      <c r="G51" s="1"/>
      <c r="H51" s="1"/>
      <c r="I51" s="1"/>
      <c r="J51" s="1"/>
      <c r="K51" s="1"/>
      <c r="L51" s="1"/>
      <c r="M51" s="1"/>
      <c r="N51" s="25"/>
      <c r="O51" s="418" t="s">
        <v>0</v>
      </c>
      <c r="P51" s="419"/>
      <c r="Q51" s="419"/>
      <c r="R51" s="420"/>
      <c r="S51" s="52"/>
      <c r="T51" s="196"/>
      <c r="U51" s="189"/>
      <c r="V51" s="189"/>
      <c r="W51" s="189"/>
      <c r="X51" s="189"/>
      <c r="Y51" s="189"/>
      <c r="Z51" s="189"/>
      <c r="AA51" s="189"/>
      <c r="AB51" s="189"/>
    </row>
    <row r="52" spans="1:28" s="8" customFormat="1" ht="5.15" customHeight="1" x14ac:dyDescent="0.25">
      <c r="A52" s="35"/>
      <c r="B52" s="12"/>
      <c r="C52" s="12"/>
      <c r="D52" s="12"/>
      <c r="E52" s="140"/>
      <c r="F52" s="1"/>
      <c r="G52" s="1"/>
      <c r="H52" s="1"/>
      <c r="I52" s="1"/>
      <c r="J52" s="1"/>
      <c r="K52" s="1"/>
      <c r="L52" s="1"/>
      <c r="M52" s="1"/>
      <c r="N52" s="1"/>
      <c r="O52" s="1"/>
      <c r="P52" s="1"/>
      <c r="Q52" s="1"/>
      <c r="R52" s="1"/>
      <c r="S52" s="52"/>
      <c r="T52" s="196"/>
      <c r="U52" s="189"/>
      <c r="V52" s="189"/>
      <c r="W52" s="189"/>
      <c r="X52" s="189"/>
      <c r="Y52" s="189"/>
      <c r="Z52" s="189"/>
      <c r="AA52" s="189"/>
      <c r="AB52" s="189"/>
    </row>
    <row r="53" spans="1:28" s="8" customFormat="1" ht="15" customHeight="1" x14ac:dyDescent="0.25">
      <c r="A53" s="405" t="s">
        <v>50</v>
      </c>
      <c r="B53" s="406"/>
      <c r="C53" s="406"/>
      <c r="D53" s="407"/>
      <c r="E53" s="409"/>
      <c r="F53" s="410"/>
      <c r="G53" s="410"/>
      <c r="H53" s="410"/>
      <c r="I53" s="410"/>
      <c r="J53" s="410"/>
      <c r="K53" s="410"/>
      <c r="L53" s="410"/>
      <c r="M53" s="410"/>
      <c r="N53" s="410"/>
      <c r="O53" s="410"/>
      <c r="P53" s="410"/>
      <c r="Q53" s="410"/>
      <c r="R53" s="411"/>
      <c r="S53" s="52"/>
      <c r="T53" s="196"/>
      <c r="U53" s="189"/>
      <c r="V53" s="189"/>
      <c r="W53" s="189"/>
      <c r="X53" s="189"/>
      <c r="Y53" s="189"/>
      <c r="Z53" s="189"/>
      <c r="AA53" s="189"/>
      <c r="AB53" s="189"/>
    </row>
    <row r="54" spans="1:28" s="8" customFormat="1" ht="15" customHeight="1" x14ac:dyDescent="0.25">
      <c r="A54" s="405"/>
      <c r="B54" s="406"/>
      <c r="C54" s="406"/>
      <c r="D54" s="407"/>
      <c r="E54" s="412"/>
      <c r="F54" s="413"/>
      <c r="G54" s="413"/>
      <c r="H54" s="413"/>
      <c r="I54" s="413"/>
      <c r="J54" s="413"/>
      <c r="K54" s="413"/>
      <c r="L54" s="413"/>
      <c r="M54" s="413"/>
      <c r="N54" s="413"/>
      <c r="O54" s="413"/>
      <c r="P54" s="413"/>
      <c r="Q54" s="413"/>
      <c r="R54" s="414"/>
      <c r="S54" s="52"/>
      <c r="T54" s="196"/>
      <c r="U54" s="189"/>
      <c r="V54" s="189"/>
      <c r="W54" s="189"/>
      <c r="X54" s="189"/>
      <c r="Y54" s="189"/>
      <c r="Z54" s="189"/>
      <c r="AA54" s="189"/>
      <c r="AB54" s="189"/>
    </row>
    <row r="55" spans="1:28" s="8" customFormat="1" ht="15" customHeight="1" x14ac:dyDescent="0.25">
      <c r="A55" s="405"/>
      <c r="B55" s="406"/>
      <c r="C55" s="406"/>
      <c r="D55" s="407"/>
      <c r="E55" s="412"/>
      <c r="F55" s="413"/>
      <c r="G55" s="413"/>
      <c r="H55" s="413"/>
      <c r="I55" s="413"/>
      <c r="J55" s="413"/>
      <c r="K55" s="413"/>
      <c r="L55" s="413"/>
      <c r="M55" s="413"/>
      <c r="N55" s="413"/>
      <c r="O55" s="413"/>
      <c r="P55" s="413"/>
      <c r="Q55" s="413"/>
      <c r="R55" s="414"/>
      <c r="S55" s="52"/>
      <c r="T55" s="196"/>
      <c r="U55" s="189"/>
      <c r="V55" s="189"/>
      <c r="W55" s="189"/>
      <c r="X55" s="189"/>
      <c r="Y55" s="189"/>
      <c r="Z55" s="189"/>
      <c r="AA55" s="189"/>
      <c r="AB55" s="189"/>
    </row>
    <row r="56" spans="1:28" s="8" customFormat="1" ht="15" customHeight="1" x14ac:dyDescent="0.25">
      <c r="A56" s="408"/>
      <c r="B56" s="406"/>
      <c r="C56" s="406"/>
      <c r="D56" s="407"/>
      <c r="E56" s="415"/>
      <c r="F56" s="416"/>
      <c r="G56" s="416"/>
      <c r="H56" s="416"/>
      <c r="I56" s="416"/>
      <c r="J56" s="416"/>
      <c r="K56" s="416"/>
      <c r="L56" s="416"/>
      <c r="M56" s="416"/>
      <c r="N56" s="416"/>
      <c r="O56" s="416"/>
      <c r="P56" s="416"/>
      <c r="Q56" s="416"/>
      <c r="R56" s="417"/>
      <c r="S56" s="52"/>
      <c r="T56" s="196"/>
      <c r="U56" s="189"/>
      <c r="V56" s="189"/>
      <c r="W56" s="189"/>
      <c r="X56" s="189"/>
      <c r="Y56" s="189"/>
      <c r="Z56" s="189"/>
      <c r="AA56" s="189"/>
      <c r="AB56" s="189"/>
    </row>
    <row r="57" spans="1:28" s="8" customFormat="1" ht="5.15" customHeight="1" x14ac:dyDescent="0.25">
      <c r="A57" s="49"/>
      <c r="B57" s="17"/>
      <c r="C57" s="17"/>
      <c r="D57" s="17"/>
      <c r="E57" s="50"/>
      <c r="F57" s="50"/>
      <c r="G57" s="50"/>
      <c r="H57" s="50"/>
      <c r="I57" s="50"/>
      <c r="J57" s="50"/>
      <c r="K57" s="50"/>
      <c r="L57" s="50"/>
      <c r="M57" s="50"/>
      <c r="N57" s="50"/>
      <c r="O57" s="50"/>
      <c r="P57" s="50"/>
      <c r="Q57" s="50"/>
      <c r="R57" s="50"/>
      <c r="S57" s="51"/>
      <c r="T57" s="193"/>
      <c r="U57" s="189"/>
      <c r="V57" s="189"/>
      <c r="W57" s="189"/>
      <c r="X57" s="189"/>
      <c r="Y57" s="189"/>
      <c r="Z57" s="189"/>
      <c r="AA57" s="189"/>
      <c r="AB57" s="189"/>
    </row>
    <row r="58" spans="1:28" ht="12" customHeight="1" x14ac:dyDescent="0.25">
      <c r="D58" s="12"/>
      <c r="E58" s="12"/>
      <c r="F58" s="12"/>
      <c r="G58" s="12"/>
      <c r="I58" s="85"/>
      <c r="J58" s="85"/>
      <c r="K58" s="85"/>
      <c r="L58" s="85"/>
      <c r="M58" s="85"/>
      <c r="N58" s="85"/>
      <c r="O58" s="86"/>
      <c r="P58" s="86"/>
      <c r="Q58" s="86"/>
      <c r="R58" s="85"/>
      <c r="T58" s="193"/>
      <c r="U58" s="189"/>
      <c r="V58" s="189"/>
      <c r="W58" s="189"/>
      <c r="X58" s="189"/>
      <c r="Y58" s="189"/>
      <c r="Z58" s="189"/>
      <c r="AA58" s="189"/>
      <c r="AB58" s="189"/>
    </row>
    <row r="59" spans="1:28" ht="12" customHeight="1" x14ac:dyDescent="0.25">
      <c r="D59" s="12"/>
      <c r="E59" s="12"/>
      <c r="F59" s="12"/>
      <c r="G59" s="12"/>
      <c r="I59" s="85"/>
      <c r="J59" s="85"/>
      <c r="K59" s="85"/>
      <c r="L59" s="85"/>
      <c r="M59" s="85"/>
      <c r="N59" s="85"/>
      <c r="O59" s="86"/>
      <c r="P59" s="86"/>
      <c r="Q59" s="86"/>
      <c r="R59" s="85"/>
      <c r="T59" s="193"/>
      <c r="U59" s="189"/>
      <c r="V59" s="189"/>
      <c r="W59" s="189"/>
      <c r="X59" s="189"/>
      <c r="Y59" s="189"/>
      <c r="Z59" s="189"/>
      <c r="AA59" s="189"/>
      <c r="AB59" s="189"/>
    </row>
    <row r="60" spans="1:28" s="88" customFormat="1" ht="5.15" customHeight="1" x14ac:dyDescent="0.25">
      <c r="A60" s="87"/>
      <c r="B60" s="87"/>
      <c r="C60" s="87"/>
      <c r="T60" s="197"/>
      <c r="U60" s="192"/>
      <c r="V60" s="192"/>
      <c r="W60" s="192"/>
      <c r="X60" s="192"/>
      <c r="Y60" s="192"/>
      <c r="Z60" s="192"/>
      <c r="AA60" s="192"/>
      <c r="AB60" s="192"/>
    </row>
    <row r="61" spans="1:28" ht="11.15" customHeight="1" x14ac:dyDescent="0.25">
      <c r="A61" s="9" t="s">
        <v>13</v>
      </c>
      <c r="B61" s="10" t="s">
        <v>151</v>
      </c>
      <c r="C61" s="10"/>
      <c r="D61" s="10"/>
      <c r="E61" s="10"/>
      <c r="F61" s="10"/>
      <c r="G61" s="10"/>
      <c r="H61" s="10"/>
      <c r="I61" s="10"/>
      <c r="J61" s="10"/>
      <c r="K61" s="10"/>
      <c r="L61" s="10"/>
      <c r="M61" s="10"/>
      <c r="N61" s="10"/>
      <c r="O61" s="10"/>
      <c r="P61" s="10"/>
      <c r="Q61" s="10"/>
      <c r="R61" s="10"/>
      <c r="S61" s="10"/>
      <c r="T61" s="193"/>
      <c r="U61" s="189"/>
      <c r="V61" s="189"/>
      <c r="W61" s="189"/>
      <c r="X61" s="189"/>
      <c r="Y61" s="189"/>
      <c r="Z61" s="189"/>
      <c r="AA61" s="189"/>
      <c r="AB61" s="189"/>
    </row>
    <row r="62" spans="1:28" ht="11.15" customHeight="1" x14ac:dyDescent="0.25">
      <c r="A62" s="11"/>
      <c r="B62" s="10" t="s">
        <v>152</v>
      </c>
      <c r="C62" s="10"/>
      <c r="D62" s="10"/>
      <c r="E62" s="10"/>
      <c r="F62" s="10"/>
      <c r="G62" s="10"/>
      <c r="H62" s="10"/>
      <c r="I62" s="10"/>
      <c r="J62" s="10"/>
      <c r="K62" s="10"/>
      <c r="L62" s="10"/>
      <c r="M62" s="10"/>
      <c r="N62" s="10"/>
      <c r="O62" s="10"/>
      <c r="P62" s="10"/>
      <c r="Q62" s="10"/>
      <c r="R62" s="10"/>
      <c r="S62" s="10"/>
      <c r="T62" s="193"/>
      <c r="U62" s="189"/>
      <c r="V62" s="189"/>
      <c r="W62" s="189"/>
      <c r="X62" s="189"/>
      <c r="Y62" s="189"/>
      <c r="Z62" s="189"/>
      <c r="AA62" s="189"/>
      <c r="AB62" s="189"/>
    </row>
    <row r="63" spans="1:28" ht="11.15" customHeight="1" x14ac:dyDescent="0.25">
      <c r="A63" s="11"/>
      <c r="B63" s="10" t="s">
        <v>153</v>
      </c>
      <c r="C63" s="10"/>
      <c r="D63" s="10"/>
      <c r="E63" s="10"/>
      <c r="F63" s="10"/>
      <c r="G63" s="10"/>
      <c r="H63" s="10"/>
      <c r="I63" s="10"/>
      <c r="J63" s="10"/>
      <c r="K63" s="10"/>
      <c r="L63" s="10"/>
      <c r="M63" s="10"/>
      <c r="N63" s="10"/>
      <c r="O63" s="10"/>
      <c r="P63" s="10"/>
      <c r="Q63" s="10"/>
      <c r="R63" s="10"/>
      <c r="S63" s="10"/>
      <c r="T63" s="193"/>
      <c r="U63" s="189"/>
      <c r="V63" s="189"/>
      <c r="W63" s="189"/>
      <c r="X63" s="189"/>
      <c r="Y63" s="189"/>
      <c r="Z63" s="189"/>
      <c r="AA63" s="189"/>
      <c r="AB63" s="189"/>
    </row>
    <row r="64" spans="1:28" s="88" customFormat="1" ht="12" customHeight="1" x14ac:dyDescent="0.25">
      <c r="A64" s="89"/>
      <c r="B64" s="90"/>
      <c r="C64" s="90"/>
      <c r="D64" s="90"/>
      <c r="E64" s="90"/>
      <c r="F64" s="90"/>
      <c r="G64" s="90"/>
      <c r="H64" s="90"/>
      <c r="I64" s="90"/>
      <c r="J64" s="90"/>
      <c r="K64" s="90"/>
      <c r="L64" s="90"/>
      <c r="M64" s="90"/>
      <c r="N64" s="90"/>
      <c r="O64" s="90"/>
      <c r="P64" s="90"/>
      <c r="Q64" s="90"/>
      <c r="R64" s="90"/>
      <c r="S64" s="90"/>
      <c r="T64" s="197"/>
      <c r="U64" s="192"/>
      <c r="V64" s="192"/>
      <c r="W64" s="192"/>
      <c r="X64" s="192"/>
      <c r="Y64" s="192"/>
      <c r="Z64" s="192"/>
      <c r="AA64" s="192"/>
      <c r="AB64" s="192"/>
    </row>
    <row r="65" spans="1:28" s="88" customFormat="1" ht="12" customHeight="1" x14ac:dyDescent="0.25">
      <c r="A65" s="385" t="str">
        <f>CONCATENATE(Änderungsdoku!$A$5," ",Änderungsdoku!$A$6)</f>
        <v xml:space="preserve">VWN LAT - Kofinanzierung Bundesprojekte </v>
      </c>
      <c r="B65" s="90"/>
      <c r="C65" s="90"/>
      <c r="D65" s="90"/>
      <c r="E65" s="90"/>
      <c r="F65" s="90"/>
      <c r="G65" s="90"/>
      <c r="H65" s="90"/>
      <c r="T65" s="197"/>
      <c r="U65" s="192"/>
      <c r="V65" s="192"/>
      <c r="W65" s="192"/>
      <c r="X65" s="192"/>
      <c r="Y65" s="192"/>
      <c r="Z65" s="192"/>
      <c r="AA65" s="192"/>
      <c r="AB65" s="192"/>
    </row>
    <row r="66" spans="1:28" s="88" customFormat="1" ht="12" customHeight="1" x14ac:dyDescent="0.25">
      <c r="A66" s="385" t="str">
        <f>CONCATENATE("Formularversion: ",LOOKUP(2,1/(Änderungsdoku!$A$1:$A$1002&lt;&gt;""),Änderungsdoku!A:A)," vom ",TEXT(VLOOKUP(LOOKUP(2,1/(Änderungsdoku!$A$1:$A$1002&lt;&gt;""),Änderungsdoku!A:A),Änderungsdoku!$A$1:$B$1002,2,FALSE),"TT.MM.JJ"),Änderungsdoku!$A$7)</f>
        <v>Formularversion: V 2.1 vom 26.04.24 - öffentlich -</v>
      </c>
      <c r="B66" s="90"/>
      <c r="C66" s="90"/>
      <c r="D66" s="90"/>
      <c r="E66" s="90"/>
      <c r="F66" s="90"/>
      <c r="G66" s="90"/>
      <c r="H66" s="90"/>
      <c r="I66" s="91"/>
      <c r="J66" s="91"/>
      <c r="K66" s="91"/>
      <c r="L66" s="91"/>
      <c r="M66" s="91"/>
      <c r="N66" s="91"/>
      <c r="O66" s="91"/>
      <c r="P66" s="91"/>
      <c r="Q66" s="91"/>
      <c r="R66" s="91"/>
      <c r="S66" s="92"/>
      <c r="T66" s="197"/>
      <c r="U66" s="192"/>
      <c r="V66" s="192"/>
      <c r="W66" s="192"/>
      <c r="X66" s="192"/>
      <c r="Y66" s="192"/>
      <c r="Z66" s="192"/>
      <c r="AA66" s="192"/>
      <c r="AB66" s="192"/>
    </row>
  </sheetData>
  <sheetProtection password="EF62" sheet="1" objects="1" scenarios="1" selectLockedCells="1" autoFilter="0"/>
  <mergeCells count="31">
    <mergeCell ref="A27:D28"/>
    <mergeCell ref="U38:W38"/>
    <mergeCell ref="J36:N38"/>
    <mergeCell ref="G38:I38"/>
    <mergeCell ref="G36:I36"/>
    <mergeCell ref="E30:I30"/>
    <mergeCell ref="E27:R28"/>
    <mergeCell ref="M30:R30"/>
    <mergeCell ref="E32:R32"/>
    <mergeCell ref="P38:R38"/>
    <mergeCell ref="P36:R36"/>
    <mergeCell ref="G34:I34"/>
    <mergeCell ref="A7:I7"/>
    <mergeCell ref="A22:S24"/>
    <mergeCell ref="T4:AB4"/>
    <mergeCell ref="A8:I8"/>
    <mergeCell ref="A5:I5"/>
    <mergeCell ref="V6:Y6"/>
    <mergeCell ref="A20:S21"/>
    <mergeCell ref="A6:I6"/>
    <mergeCell ref="O18:S18"/>
    <mergeCell ref="C9:I9"/>
    <mergeCell ref="A9:B9"/>
    <mergeCell ref="O17:S17"/>
    <mergeCell ref="A53:D56"/>
    <mergeCell ref="E53:R56"/>
    <mergeCell ref="O51:R51"/>
    <mergeCell ref="K43:N43"/>
    <mergeCell ref="P34:R34"/>
    <mergeCell ref="H48:R49"/>
    <mergeCell ref="A48:G49"/>
  </mergeCells>
  <dataValidations count="7">
    <dataValidation type="list" allowBlank="1" showErrorMessage="1" errorTitle="Ergebnis" error="Bitte auswählen!" sqref="O51:R51">
      <formula1>"Bitte auswählen!,ja,nein"</formula1>
    </dataValidation>
    <dataValidation type="list" allowBlank="1" showErrorMessage="1" errorTitle="Vorsteuerabzugsberechtigung" error="Nur die Eingabe von vorsteuerabzugsberechtigt oder nicht vorsteuerabzugsberechtigt möglich!" promptTitle="Vorsteuerabzugsberechtigung" prompt="Bitte auswählen!" sqref="H48:R49">
      <formula1>"Bitte auswählen!,überwiegend (größer 50%) aus Zuwendungen der öffentlichen Hand bestritten und das Besserstellungsverbot eingehalten haben., nicht überwiegend aus Zuwendungen der öffentlichen Hand bestritten haben."</formula1>
    </dataValidation>
    <dataValidation type="date" allowBlank="1" showErrorMessage="1" errorTitle="Bewilligungszeitraum" error="Der Bewilligungszeitraum muss zwischen 01.01.2014 und 31.12.2027 liegen!" sqref="P36:R36">
      <formula1>41640</formula1>
      <formula2>46752</formula2>
    </dataValidation>
    <dataValidation type="date" allowBlank="1" showErrorMessage="1" errorTitle="Datum" error="Das Datum muss zwischen 01.01.2014 und 31.12.2027 liegen!" sqref="P34:R34">
      <formula1>41640</formula1>
      <formula2>46752</formula2>
    </dataValidation>
    <dataValidation type="date" allowBlank="1" showErrorMessage="1" errorTitle="Erklärungszeitraum" error="Der Erklärungszeitraum muss im Bewilligungszeitraum liegen!" sqref="U38 P38:R38 G38:I38">
      <formula1>$G$36</formula1>
      <formula2>$P$36</formula2>
    </dataValidation>
    <dataValidation type="date" allowBlank="1" showErrorMessage="1" errorTitle="Datum" error="Das Datum muss zwischen 01.01.2014 und 31.12.2027 liegen!" sqref="G34:I34">
      <formula1>41640</formula1>
      <formula2>46752</formula2>
    </dataValidation>
    <dataValidation type="date" allowBlank="1" showErrorMessage="1" errorTitle="Bewilligungszeitraum" error="Der Bewilligungszeitraum muss zwischen 01.01.2014 und 31.12.2027 liegen!" sqref="G36:I36">
      <formula1>41640</formula1>
      <formula2>46752</formula2>
    </dataValidation>
  </dataValidations>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7325" r:id="rId4" name="Check Box 829">
              <controlPr defaultSize="0" print="0" autoFill="0" autoLine="0" autoPict="0">
                <anchor moveWithCells="1">
                  <from>
                    <xdr:col>12</xdr:col>
                    <xdr:colOff>12700</xdr:colOff>
                    <xdr:row>6</xdr:row>
                    <xdr:rowOff>57150</xdr:rowOff>
                  </from>
                  <to>
                    <xdr:col>16</xdr:col>
                    <xdr:colOff>323850</xdr:colOff>
                    <xdr:row>7</xdr:row>
                    <xdr:rowOff>95250</xdr:rowOff>
                  </to>
                </anchor>
              </controlPr>
            </control>
          </mc:Choice>
        </mc:AlternateContent>
        <mc:AlternateContent xmlns:mc="http://schemas.openxmlformats.org/markup-compatibility/2006">
          <mc:Choice Requires="x14">
            <control shapeId="107326" r:id="rId5" name="Check Box 830">
              <controlPr defaultSize="0" print="0" autoFill="0" autoLine="0" autoPict="0">
                <anchor moveWithCells="1">
                  <from>
                    <xdr:col>12</xdr:col>
                    <xdr:colOff>12700</xdr:colOff>
                    <xdr:row>7</xdr:row>
                    <xdr:rowOff>152400</xdr:rowOff>
                  </from>
                  <to>
                    <xdr:col>16</xdr:col>
                    <xdr:colOff>323850</xdr:colOff>
                    <xdr:row>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3">
    <pageSetUpPr fitToPage="1"/>
  </sheetPr>
  <dimension ref="A1:L80"/>
  <sheetViews>
    <sheetView showGridLines="0" zoomScaleNormal="100" workbookViewId="0">
      <selection activeCell="H15" sqref="H15"/>
    </sheetView>
  </sheetViews>
  <sheetFormatPr baseColWidth="10" defaultColWidth="11.453125" defaultRowHeight="11.5" x14ac:dyDescent="0.25"/>
  <cols>
    <col min="1" max="1" width="6.7265625" style="144" customWidth="1"/>
    <col min="2" max="6" width="10.7265625" style="144" customWidth="1"/>
    <col min="7" max="7" width="0.81640625" style="144" customWidth="1"/>
    <col min="8" max="8" width="20.7265625" style="144" customWidth="1"/>
    <col min="9" max="9" width="0.81640625" style="144" customWidth="1"/>
    <col min="10" max="10" width="20.7265625" style="144" customWidth="1"/>
    <col min="11" max="11" width="0.81640625" style="144" customWidth="1"/>
    <col min="12" max="12" width="41.54296875" style="144" hidden="1" customWidth="1"/>
    <col min="13" max="14" width="11.453125" style="144" customWidth="1"/>
    <col min="15" max="16384" width="11.453125" style="144"/>
  </cols>
  <sheetData>
    <row r="1" spans="1:12" ht="15" customHeight="1" x14ac:dyDescent="0.25">
      <c r="H1" s="30" t="s">
        <v>92</v>
      </c>
      <c r="I1" s="486">
        <f>'Seite 1'!$O$18</f>
        <v>0</v>
      </c>
      <c r="J1" s="487"/>
      <c r="K1" s="488"/>
      <c r="L1" s="189"/>
    </row>
    <row r="2" spans="1:12" ht="15" customHeight="1" x14ac:dyDescent="0.25">
      <c r="H2" s="30" t="s">
        <v>94</v>
      </c>
      <c r="I2" s="486" t="str">
        <f>'Seite 1'!$Z$10</f>
        <v/>
      </c>
      <c r="J2" s="487"/>
      <c r="K2" s="488"/>
      <c r="L2" s="189"/>
    </row>
    <row r="3" spans="1:12" ht="15" customHeight="1" x14ac:dyDescent="0.25">
      <c r="H3" s="30" t="s">
        <v>95</v>
      </c>
      <c r="I3" s="486" t="str">
        <f>'Seite 1'!$AA$10</f>
        <v/>
      </c>
      <c r="J3" s="487"/>
      <c r="K3" s="488"/>
      <c r="L3" s="189"/>
    </row>
    <row r="4" spans="1:12" s="8" customFormat="1" ht="15" customHeight="1" x14ac:dyDescent="0.25">
      <c r="H4" s="132" t="s">
        <v>93</v>
      </c>
      <c r="I4" s="489">
        <f ca="1">'Seite 1'!$O$17</f>
        <v>45408</v>
      </c>
      <c r="J4" s="490"/>
      <c r="K4" s="491"/>
      <c r="L4" s="189"/>
    </row>
    <row r="5" spans="1:12" s="8" customFormat="1" ht="12" customHeight="1" x14ac:dyDescent="0.25">
      <c r="A5" s="4"/>
      <c r="B5" s="4"/>
      <c r="C5" s="4"/>
      <c r="D5" s="4"/>
      <c r="E5" s="4"/>
      <c r="F5" s="4"/>
      <c r="G5" s="4"/>
      <c r="H5" s="4"/>
      <c r="I5" s="4"/>
      <c r="J5" s="4"/>
      <c r="K5" s="4"/>
      <c r="L5" s="189"/>
    </row>
    <row r="6" spans="1:12" s="8" customFormat="1" ht="15" customHeight="1" x14ac:dyDescent="0.25">
      <c r="A6" s="5" t="s">
        <v>51</v>
      </c>
      <c r="B6" s="6"/>
      <c r="C6" s="6"/>
      <c r="D6" s="6"/>
      <c r="E6" s="6"/>
      <c r="F6" s="6"/>
      <c r="G6" s="6"/>
      <c r="H6" s="6"/>
      <c r="I6" s="6"/>
      <c r="J6" s="6"/>
      <c r="K6" s="7"/>
      <c r="L6" s="267"/>
    </row>
    <row r="7" spans="1:12" s="8" customFormat="1" ht="5.15" customHeight="1" x14ac:dyDescent="0.25">
      <c r="A7" s="144"/>
      <c r="B7" s="144"/>
      <c r="C7" s="144"/>
      <c r="D7" s="144"/>
      <c r="E7" s="144"/>
      <c r="F7" s="144"/>
      <c r="G7" s="144"/>
      <c r="H7" s="144"/>
      <c r="I7" s="144"/>
      <c r="J7" s="144"/>
      <c r="K7" s="144"/>
      <c r="L7" s="267"/>
    </row>
    <row r="8" spans="1:12" s="8" customFormat="1" ht="15" customHeight="1" x14ac:dyDescent="0.25">
      <c r="A8" s="241" t="s">
        <v>112</v>
      </c>
      <c r="B8" s="141"/>
      <c r="C8" s="141"/>
      <c r="D8" s="141"/>
      <c r="E8" s="141"/>
      <c r="F8" s="141"/>
      <c r="G8" s="141"/>
      <c r="H8" s="141"/>
      <c r="I8" s="141"/>
      <c r="J8" s="141"/>
      <c r="K8" s="142"/>
      <c r="L8" s="267"/>
    </row>
    <row r="9" spans="1:12" s="8" customFormat="1" ht="5.15" customHeight="1" x14ac:dyDescent="0.25">
      <c r="A9" s="242"/>
      <c r="H9" s="25"/>
      <c r="I9" s="25"/>
      <c r="J9" s="25"/>
      <c r="K9" s="260"/>
      <c r="L9" s="267"/>
    </row>
    <row r="10" spans="1:12" ht="15" customHeight="1" x14ac:dyDescent="0.25">
      <c r="A10" s="246"/>
      <c r="B10" s="145"/>
      <c r="C10" s="145"/>
      <c r="D10" s="145"/>
      <c r="E10" s="145"/>
      <c r="F10" s="145"/>
      <c r="G10" s="145"/>
      <c r="H10" s="263" t="s">
        <v>43</v>
      </c>
      <c r="I10" s="247"/>
      <c r="J10" s="243" t="s">
        <v>80</v>
      </c>
      <c r="K10" s="248"/>
      <c r="L10" s="267"/>
    </row>
    <row r="11" spans="1:12" ht="15" customHeight="1" x14ac:dyDescent="0.25">
      <c r="A11" s="246"/>
      <c r="G11" s="145"/>
      <c r="H11" s="334" t="str">
        <f>IF(MAX('Seite 1'!$G$34,'Seite 1'!$P$34)=0,"__.__.____",MAX('Seite 1'!$G$34,'Seite 1'!$P$34))</f>
        <v>__.__.____</v>
      </c>
      <c r="I11" s="249"/>
      <c r="J11" s="335" t="s">
        <v>81</v>
      </c>
      <c r="K11" s="248"/>
      <c r="L11" s="267"/>
    </row>
    <row r="12" spans="1:12" ht="15" customHeight="1" x14ac:dyDescent="0.25">
      <c r="A12" s="246"/>
      <c r="G12" s="145"/>
      <c r="H12" s="317"/>
      <c r="I12" s="249"/>
      <c r="J12" s="245"/>
      <c r="K12" s="248"/>
      <c r="L12" s="267"/>
    </row>
    <row r="13" spans="1:12" ht="5.15" customHeight="1" x14ac:dyDescent="0.25">
      <c r="A13" s="246"/>
      <c r="G13" s="145"/>
      <c r="H13" s="179"/>
      <c r="I13" s="249"/>
      <c r="J13" s="250"/>
      <c r="K13" s="248"/>
      <c r="L13" s="267"/>
    </row>
    <row r="14" spans="1:12" ht="15" customHeight="1" x14ac:dyDescent="0.25">
      <c r="A14" s="246"/>
      <c r="C14" s="143"/>
      <c r="D14" s="143"/>
      <c r="E14" s="143"/>
      <c r="F14" s="143"/>
      <c r="G14" s="145"/>
      <c r="H14" s="251" t="s">
        <v>17</v>
      </c>
      <c r="I14" s="145"/>
      <c r="J14" s="251" t="s">
        <v>17</v>
      </c>
      <c r="K14" s="248"/>
      <c r="L14" s="267"/>
    </row>
    <row r="15" spans="1:12" ht="15" customHeight="1" x14ac:dyDescent="0.25">
      <c r="A15" s="355" t="s">
        <v>6</v>
      </c>
      <c r="B15" s="133" t="s">
        <v>138</v>
      </c>
      <c r="C15" s="93"/>
      <c r="D15" s="93"/>
      <c r="E15" s="93"/>
      <c r="F15" s="93"/>
      <c r="G15" s="145"/>
      <c r="H15" s="354"/>
      <c r="I15" s="318"/>
      <c r="J15" s="354"/>
      <c r="K15" s="248"/>
      <c r="L15" s="267"/>
    </row>
    <row r="16" spans="1:12" ht="5.15" customHeight="1" x14ac:dyDescent="0.25">
      <c r="A16" s="147"/>
      <c r="B16" s="93"/>
      <c r="C16" s="93"/>
      <c r="D16" s="93"/>
      <c r="E16" s="93"/>
      <c r="F16" s="93"/>
      <c r="G16" s="145"/>
      <c r="H16" s="318"/>
      <c r="I16" s="318"/>
      <c r="J16" s="318"/>
      <c r="K16" s="248"/>
      <c r="L16" s="266"/>
    </row>
    <row r="17" spans="1:12" ht="15" customHeight="1" x14ac:dyDescent="0.25">
      <c r="A17" s="355" t="s">
        <v>8</v>
      </c>
      <c r="B17" s="133" t="s">
        <v>104</v>
      </c>
      <c r="C17" s="143"/>
      <c r="D17" s="143"/>
      <c r="E17" s="143"/>
      <c r="F17" s="143"/>
      <c r="G17" s="145"/>
      <c r="H17" s="352"/>
      <c r="I17" s="318"/>
      <c r="J17" s="353">
        <f>'Belegliste Einnahmen Projekttät'!$G$12</f>
        <v>0</v>
      </c>
      <c r="K17" s="248"/>
      <c r="L17" s="266"/>
    </row>
    <row r="18" spans="1:12" ht="5.15" customHeight="1" x14ac:dyDescent="0.25">
      <c r="A18" s="146"/>
      <c r="B18" s="143"/>
      <c r="C18" s="143"/>
      <c r="D18" s="143"/>
      <c r="E18" s="143"/>
      <c r="F18" s="143"/>
      <c r="G18" s="145"/>
      <c r="H18" s="318"/>
      <c r="I18" s="318"/>
      <c r="J18" s="329"/>
      <c r="K18" s="248"/>
      <c r="L18" s="266"/>
    </row>
    <row r="19" spans="1:12" ht="15" customHeight="1" x14ac:dyDescent="0.25">
      <c r="A19" s="148" t="s">
        <v>45</v>
      </c>
      <c r="B19" s="143"/>
      <c r="C19" s="143"/>
      <c r="D19" s="143"/>
      <c r="E19" s="143"/>
      <c r="F19" s="143"/>
      <c r="G19" s="248"/>
      <c r="H19" s="315">
        <f>ROUND(H15,2)-ROUND(H17,2)</f>
        <v>0</v>
      </c>
      <c r="I19" s="330"/>
      <c r="J19" s="315">
        <f>ROUND(J15,2)-ROUND(J17,2)</f>
        <v>0</v>
      </c>
      <c r="K19" s="248"/>
      <c r="L19" s="266"/>
    </row>
    <row r="20" spans="1:12" ht="5.15" customHeight="1" x14ac:dyDescent="0.25">
      <c r="A20" s="278"/>
      <c r="B20" s="252"/>
      <c r="C20" s="252"/>
      <c r="D20" s="252"/>
      <c r="E20" s="252"/>
      <c r="F20" s="252"/>
      <c r="G20" s="252"/>
      <c r="H20" s="325"/>
      <c r="I20" s="325"/>
      <c r="J20" s="325"/>
      <c r="K20" s="253"/>
      <c r="L20" s="266"/>
    </row>
    <row r="21" spans="1:12" ht="12" customHeight="1" x14ac:dyDescent="0.25">
      <c r="A21" s="254"/>
      <c r="B21" s="143"/>
      <c r="C21" s="143"/>
      <c r="D21" s="143"/>
      <c r="E21" s="143"/>
      <c r="F21" s="143"/>
      <c r="L21" s="266"/>
    </row>
    <row r="22" spans="1:12" ht="15" customHeight="1" x14ac:dyDescent="0.25">
      <c r="A22" s="241" t="s">
        <v>113</v>
      </c>
      <c r="B22" s="141"/>
      <c r="C22" s="141"/>
      <c r="D22" s="141"/>
      <c r="E22" s="141"/>
      <c r="F22" s="141"/>
      <c r="G22" s="141"/>
      <c r="H22" s="141"/>
      <c r="I22" s="141"/>
      <c r="J22" s="141"/>
      <c r="K22" s="142"/>
      <c r="L22" s="266"/>
    </row>
    <row r="23" spans="1:12" ht="5.15" customHeight="1" x14ac:dyDescent="0.25">
      <c r="A23" s="264"/>
      <c r="K23" s="262"/>
      <c r="L23" s="266"/>
    </row>
    <row r="24" spans="1:12" ht="15" customHeight="1" x14ac:dyDescent="0.25">
      <c r="A24" s="255"/>
      <c r="B24" s="143"/>
      <c r="C24" s="143"/>
      <c r="D24" s="143"/>
      <c r="E24" s="143"/>
      <c r="F24" s="143"/>
      <c r="G24" s="143"/>
      <c r="H24" s="263" t="s">
        <v>43</v>
      </c>
      <c r="I24" s="247"/>
      <c r="J24" s="243" t="s">
        <v>80</v>
      </c>
      <c r="K24" s="261"/>
      <c r="L24" s="266"/>
    </row>
    <row r="25" spans="1:12" ht="15" customHeight="1" x14ac:dyDescent="0.25">
      <c r="A25" s="255"/>
      <c r="B25" s="143"/>
      <c r="C25" s="143"/>
      <c r="D25" s="143"/>
      <c r="E25" s="143"/>
      <c r="F25" s="143"/>
      <c r="G25" s="143"/>
      <c r="H25" s="334" t="str">
        <f>IF(MAX('Seite 1'!$G$34,'Seite 1'!$P$34)=0,"__.__.____",MAX('Seite 1'!$G$34,'Seite 1'!$P$34))</f>
        <v>__.__.____</v>
      </c>
      <c r="I25" s="249"/>
      <c r="J25" s="335" t="s">
        <v>81</v>
      </c>
      <c r="K25" s="256"/>
      <c r="L25" s="266"/>
    </row>
    <row r="26" spans="1:12" ht="15" customHeight="1" x14ac:dyDescent="0.25">
      <c r="A26" s="255"/>
      <c r="B26" s="143"/>
      <c r="C26" s="143"/>
      <c r="D26" s="143"/>
      <c r="E26" s="143"/>
      <c r="F26" s="143"/>
      <c r="G26" s="143"/>
      <c r="H26" s="317"/>
      <c r="I26" s="249"/>
      <c r="J26" s="245"/>
      <c r="K26" s="256"/>
      <c r="L26" s="266"/>
    </row>
    <row r="27" spans="1:12" ht="5.15" customHeight="1" x14ac:dyDescent="0.25">
      <c r="A27" s="255"/>
      <c r="B27" s="143"/>
      <c r="C27" s="143"/>
      <c r="D27" s="143"/>
      <c r="E27" s="143"/>
      <c r="F27" s="143"/>
      <c r="G27" s="143"/>
      <c r="H27" s="179"/>
      <c r="I27" s="249"/>
      <c r="J27" s="250"/>
      <c r="K27" s="256"/>
      <c r="L27" s="266"/>
    </row>
    <row r="28" spans="1:12" ht="15" customHeight="1" x14ac:dyDescent="0.25">
      <c r="A28" s="146" t="s">
        <v>6</v>
      </c>
      <c r="B28" s="143" t="s">
        <v>19</v>
      </c>
      <c r="C28" s="143"/>
      <c r="D28" s="143"/>
      <c r="E28" s="143"/>
      <c r="F28" s="143"/>
      <c r="G28" s="143"/>
      <c r="H28" s="251" t="s">
        <v>17</v>
      </c>
      <c r="I28" s="145"/>
      <c r="J28" s="251" t="s">
        <v>17</v>
      </c>
      <c r="K28" s="256"/>
      <c r="L28" s="266"/>
    </row>
    <row r="29" spans="1:12" ht="15" customHeight="1" x14ac:dyDescent="0.25">
      <c r="A29" s="147" t="s">
        <v>1</v>
      </c>
      <c r="B29" s="93" t="s">
        <v>24</v>
      </c>
      <c r="C29" s="93"/>
      <c r="D29" s="93"/>
      <c r="E29" s="93"/>
      <c r="F29" s="93"/>
      <c r="G29" s="145"/>
      <c r="H29" s="340"/>
      <c r="I29" s="318"/>
      <c r="J29" s="312">
        <f>'Belegliste Einnahmen'!F13</f>
        <v>0</v>
      </c>
      <c r="K29" s="248"/>
      <c r="L29" s="268" t="str">
        <f>CONCATENATE(A29," ",B29)</f>
        <v>1.1 Eigenmittel des Antragstellers</v>
      </c>
    </row>
    <row r="30" spans="1:12" ht="15" customHeight="1" x14ac:dyDescent="0.25">
      <c r="A30" s="147" t="s">
        <v>2</v>
      </c>
      <c r="B30" s="93" t="s">
        <v>54</v>
      </c>
      <c r="C30" s="93"/>
      <c r="D30" s="93"/>
      <c r="E30" s="93"/>
      <c r="F30" s="93"/>
      <c r="G30" s="145"/>
      <c r="H30" s="338"/>
      <c r="I30" s="318"/>
      <c r="J30" s="310">
        <f>'Belegliste Einnahmen'!F14</f>
        <v>0</v>
      </c>
      <c r="K30" s="248"/>
      <c r="L30" s="268" t="str">
        <f>CONCATENATE(A30," ",B30)</f>
        <v>1.2 Einnahmen</v>
      </c>
    </row>
    <row r="31" spans="1:12" ht="15" customHeight="1" x14ac:dyDescent="0.25">
      <c r="A31" s="147" t="s">
        <v>7</v>
      </c>
      <c r="B31" s="93" t="s">
        <v>127</v>
      </c>
      <c r="C31" s="93"/>
      <c r="D31" s="93"/>
      <c r="E31" s="93"/>
      <c r="F31" s="93"/>
      <c r="G31" s="145"/>
      <c r="H31" s="339"/>
      <c r="I31" s="318"/>
      <c r="J31" s="311">
        <f>'Belegliste Einnahmen'!F15</f>
        <v>0</v>
      </c>
      <c r="K31" s="248"/>
      <c r="L31" s="268" t="str">
        <f>CONCATENATE(A31," ",B31)</f>
        <v>1.3 Sonstiges</v>
      </c>
    </row>
    <row r="32" spans="1:12" ht="15" customHeight="1" x14ac:dyDescent="0.25">
      <c r="A32" s="148"/>
      <c r="B32" s="133" t="s">
        <v>20</v>
      </c>
      <c r="C32" s="133"/>
      <c r="D32" s="133"/>
      <c r="E32" s="133"/>
      <c r="F32" s="133"/>
      <c r="G32" s="145"/>
      <c r="H32" s="309">
        <f>SUMPRODUCT(ROUND(H29:H31,2))</f>
        <v>0</v>
      </c>
      <c r="I32" s="318"/>
      <c r="J32" s="309">
        <f>SUMPRODUCT(ROUND(J29:J31,2))</f>
        <v>0</v>
      </c>
      <c r="K32" s="248"/>
      <c r="L32" s="268"/>
    </row>
    <row r="33" spans="1:12" ht="5.15" customHeight="1" x14ac:dyDescent="0.25">
      <c r="A33" s="147"/>
      <c r="B33" s="93"/>
      <c r="C33" s="93"/>
      <c r="D33" s="93"/>
      <c r="E33" s="93"/>
      <c r="F33" s="93"/>
      <c r="G33" s="145"/>
      <c r="H33" s="327"/>
      <c r="I33" s="318"/>
      <c r="J33" s="318"/>
      <c r="K33" s="248"/>
      <c r="L33" s="268" t="str">
        <f>CONCATENATE(A33," ",B33)</f>
        <v xml:space="preserve"> </v>
      </c>
    </row>
    <row r="34" spans="1:12" ht="15" customHeight="1" x14ac:dyDescent="0.25">
      <c r="A34" s="146" t="s">
        <v>8</v>
      </c>
      <c r="B34" s="143" t="s">
        <v>160</v>
      </c>
      <c r="C34" s="143"/>
      <c r="D34" s="143"/>
      <c r="E34" s="143"/>
      <c r="F34" s="143"/>
      <c r="G34" s="145"/>
      <c r="H34" s="328"/>
      <c r="I34" s="318"/>
      <c r="J34" s="318"/>
      <c r="K34" s="248"/>
      <c r="L34" s="268"/>
    </row>
    <row r="35" spans="1:12" ht="15" customHeight="1" x14ac:dyDescent="0.25">
      <c r="A35" s="147" t="s">
        <v>3</v>
      </c>
      <c r="B35" s="93" t="s">
        <v>25</v>
      </c>
      <c r="C35" s="93"/>
      <c r="D35" s="93"/>
      <c r="E35" s="93"/>
      <c r="F35" s="93"/>
      <c r="G35" s="145"/>
      <c r="H35" s="340"/>
      <c r="I35" s="318"/>
      <c r="J35" s="312">
        <f>'Belegliste Einnahmen'!F16</f>
        <v>0</v>
      </c>
      <c r="K35" s="248"/>
      <c r="L35" s="268" t="str">
        <f>CONCATENATE(A35," ",B35)</f>
        <v>2.1 Bundesmittel</v>
      </c>
    </row>
    <row r="36" spans="1:12" ht="15" customHeight="1" x14ac:dyDescent="0.25">
      <c r="A36" s="147" t="s">
        <v>4</v>
      </c>
      <c r="B36" s="93" t="s">
        <v>60</v>
      </c>
      <c r="C36" s="93"/>
      <c r="D36" s="93"/>
      <c r="E36" s="93"/>
      <c r="F36" s="93"/>
      <c r="G36" s="145"/>
      <c r="H36" s="338"/>
      <c r="I36" s="318"/>
      <c r="J36" s="310">
        <f>'Belegliste Einnahmen'!F17</f>
        <v>0</v>
      </c>
      <c r="K36" s="248"/>
      <c r="L36" s="268" t="str">
        <f>CONCATENATE(A36," ",B36)</f>
        <v>2.2 Sonstige Mittel des Freistaates Thüringen</v>
      </c>
    </row>
    <row r="37" spans="1:12" ht="15" customHeight="1" x14ac:dyDescent="0.25">
      <c r="A37" s="147" t="s">
        <v>15</v>
      </c>
      <c r="B37" s="93" t="s">
        <v>26</v>
      </c>
      <c r="C37" s="93"/>
      <c r="D37" s="93"/>
      <c r="E37" s="93"/>
      <c r="F37" s="93"/>
      <c r="G37" s="145"/>
      <c r="H37" s="338"/>
      <c r="I37" s="318"/>
      <c r="J37" s="310">
        <f>'Belegliste Einnahmen'!F18</f>
        <v>0</v>
      </c>
      <c r="K37" s="248"/>
      <c r="L37" s="268" t="str">
        <f>CONCATENATE(A37," ",B37)</f>
        <v>2.3 Kommunale Mittel</v>
      </c>
    </row>
    <row r="38" spans="1:12" ht="15" customHeight="1" x14ac:dyDescent="0.25">
      <c r="A38" s="147" t="s">
        <v>16</v>
      </c>
      <c r="B38" s="93" t="s">
        <v>27</v>
      </c>
      <c r="C38" s="93"/>
      <c r="D38" s="93"/>
      <c r="E38" s="93"/>
      <c r="F38" s="93"/>
      <c r="G38" s="145"/>
      <c r="H38" s="338"/>
      <c r="I38" s="318"/>
      <c r="J38" s="311">
        <f>'Belegliste Einnahmen'!F19</f>
        <v>0</v>
      </c>
      <c r="K38" s="248"/>
      <c r="L38" s="268" t="str">
        <f>CONCATENATE(A38," ",B38)</f>
        <v>2.4 Sonstige öffentliche Mittel</v>
      </c>
    </row>
    <row r="39" spans="1:12" ht="15" customHeight="1" x14ac:dyDescent="0.25">
      <c r="A39" s="147"/>
      <c r="B39" s="133" t="s">
        <v>21</v>
      </c>
      <c r="C39" s="133"/>
      <c r="D39" s="133"/>
      <c r="E39" s="133"/>
      <c r="F39" s="133"/>
      <c r="G39" s="145"/>
      <c r="H39" s="309">
        <f>SUMPRODUCT(ROUND(H35:H38,2))</f>
        <v>0</v>
      </c>
      <c r="I39" s="318"/>
      <c r="J39" s="309">
        <f>SUMPRODUCT(ROUND(J35:J38,2))</f>
        <v>0</v>
      </c>
      <c r="K39" s="248"/>
      <c r="L39" s="268"/>
    </row>
    <row r="40" spans="1:12" ht="5.15" customHeight="1" x14ac:dyDescent="0.25">
      <c r="A40" s="147"/>
      <c r="B40" s="93"/>
      <c r="C40" s="93"/>
      <c r="D40" s="93"/>
      <c r="E40" s="93"/>
      <c r="F40" s="93"/>
      <c r="G40" s="145"/>
      <c r="H40" s="327"/>
      <c r="I40" s="318"/>
      <c r="J40" s="318"/>
      <c r="K40" s="248"/>
      <c r="L40" s="268" t="str">
        <f>CONCATENATE(A40," ",B40)</f>
        <v xml:space="preserve"> </v>
      </c>
    </row>
    <row r="41" spans="1:12" ht="15" customHeight="1" x14ac:dyDescent="0.25">
      <c r="A41" s="146" t="s">
        <v>9</v>
      </c>
      <c r="B41" s="143" t="s">
        <v>59</v>
      </c>
      <c r="C41" s="143"/>
      <c r="D41" s="143"/>
      <c r="E41" s="143"/>
      <c r="F41" s="143"/>
      <c r="G41" s="145"/>
      <c r="H41" s="341"/>
      <c r="I41" s="318"/>
      <c r="J41" s="315">
        <f>'Belegliste Einnahmen'!F20</f>
        <v>0</v>
      </c>
      <c r="K41" s="248"/>
      <c r="L41" s="268" t="s">
        <v>61</v>
      </c>
    </row>
    <row r="42" spans="1:12" ht="5.15" customHeight="1" x14ac:dyDescent="0.25">
      <c r="A42" s="147"/>
      <c r="B42" s="133"/>
      <c r="C42" s="133"/>
      <c r="D42" s="133"/>
      <c r="E42" s="133"/>
      <c r="F42" s="133"/>
      <c r="G42" s="145"/>
      <c r="H42" s="327"/>
      <c r="I42" s="318"/>
      <c r="J42" s="318"/>
      <c r="K42" s="248"/>
      <c r="L42" s="266"/>
    </row>
    <row r="43" spans="1:12" ht="15" customHeight="1" x14ac:dyDescent="0.25">
      <c r="A43" s="148" t="s">
        <v>22</v>
      </c>
      <c r="B43" s="133"/>
      <c r="C43" s="133"/>
      <c r="D43" s="133"/>
      <c r="E43" s="133"/>
      <c r="F43" s="133"/>
      <c r="G43" s="248"/>
      <c r="H43" s="314">
        <f>H32+H39+ROUND(H41,2)</f>
        <v>0</v>
      </c>
      <c r="I43" s="330"/>
      <c r="J43" s="314">
        <f>J32+J39+J41</f>
        <v>0</v>
      </c>
      <c r="K43" s="248"/>
      <c r="L43" s="266"/>
    </row>
    <row r="44" spans="1:12" ht="5.15" customHeight="1" x14ac:dyDescent="0.25">
      <c r="A44" s="257"/>
      <c r="B44" s="258"/>
      <c r="C44" s="258"/>
      <c r="D44" s="258"/>
      <c r="E44" s="258"/>
      <c r="F44" s="258"/>
      <c r="G44" s="252"/>
      <c r="H44" s="252"/>
      <c r="I44" s="252"/>
      <c r="J44" s="252"/>
      <c r="K44" s="253"/>
      <c r="L44" s="266"/>
    </row>
    <row r="45" spans="1:12" ht="12" customHeight="1" x14ac:dyDescent="0.25">
      <c r="A45" s="135"/>
      <c r="B45" s="136"/>
      <c r="C45" s="136"/>
      <c r="D45" s="136"/>
      <c r="E45" s="136"/>
      <c r="F45" s="136"/>
      <c r="L45" s="266"/>
    </row>
    <row r="46" spans="1:12" ht="15" customHeight="1" x14ac:dyDescent="0.25">
      <c r="A46" s="241" t="s">
        <v>87</v>
      </c>
      <c r="B46" s="141"/>
      <c r="C46" s="141"/>
      <c r="D46" s="141"/>
      <c r="E46" s="141"/>
      <c r="F46" s="141"/>
      <c r="G46" s="141"/>
      <c r="H46" s="141"/>
      <c r="I46" s="141"/>
      <c r="J46" s="141"/>
      <c r="K46" s="142"/>
      <c r="L46" s="266"/>
    </row>
    <row r="47" spans="1:12" ht="5.15" customHeight="1" x14ac:dyDescent="0.25">
      <c r="A47" s="274"/>
      <c r="B47" s="275"/>
      <c r="C47" s="275"/>
      <c r="D47" s="275"/>
      <c r="E47" s="275"/>
      <c r="F47" s="275"/>
      <c r="G47" s="276"/>
      <c r="H47" s="276"/>
      <c r="I47" s="276"/>
      <c r="J47" s="276"/>
      <c r="K47" s="262"/>
      <c r="L47" s="266"/>
    </row>
    <row r="48" spans="1:12" ht="15" customHeight="1" x14ac:dyDescent="0.25">
      <c r="A48" s="277"/>
      <c r="B48" s="94" t="s">
        <v>88</v>
      </c>
      <c r="C48" s="136"/>
      <c r="D48" s="136"/>
      <c r="E48" s="136"/>
      <c r="F48" s="136"/>
      <c r="G48" s="145"/>
      <c r="H48" s="344">
        <f>H19-H43</f>
        <v>0</v>
      </c>
      <c r="I48" s="145"/>
      <c r="K48" s="248"/>
      <c r="L48" s="266"/>
    </row>
    <row r="49" spans="1:12" ht="5.15" customHeight="1" x14ac:dyDescent="0.25">
      <c r="A49" s="277"/>
      <c r="B49" s="136"/>
      <c r="C49" s="136"/>
      <c r="D49" s="136"/>
      <c r="E49" s="136"/>
      <c r="F49" s="136"/>
      <c r="G49" s="145"/>
      <c r="H49" s="145"/>
      <c r="I49" s="145"/>
      <c r="J49" s="145"/>
      <c r="K49" s="248"/>
      <c r="L49" s="266"/>
    </row>
    <row r="50" spans="1:12" ht="15" customHeight="1" x14ac:dyDescent="0.25">
      <c r="A50" s="277"/>
      <c r="B50" s="93" t="str">
        <f>IF(J50&gt;0,"Mehrausgaben (in €)",IF(J50&lt;0,"Überzahlung (in €)","Mehrausgaben/Überzahlung (in €)"))</f>
        <v>Mehrausgaben/Überzahlung (in €)</v>
      </c>
      <c r="C50" s="136"/>
      <c r="D50" s="136"/>
      <c r="E50" s="136"/>
      <c r="F50" s="136"/>
      <c r="G50" s="145"/>
      <c r="H50" s="145"/>
      <c r="I50" s="145"/>
      <c r="J50" s="344">
        <f>J19-J43</f>
        <v>0</v>
      </c>
      <c r="K50" s="248"/>
      <c r="L50" s="266"/>
    </row>
    <row r="51" spans="1:12" ht="5.15" customHeight="1" x14ac:dyDescent="0.25">
      <c r="A51" s="257"/>
      <c r="B51" s="258"/>
      <c r="C51" s="258"/>
      <c r="D51" s="258"/>
      <c r="E51" s="258"/>
      <c r="F51" s="258"/>
      <c r="G51" s="252"/>
      <c r="H51" s="252"/>
      <c r="I51" s="252"/>
      <c r="J51" s="252"/>
      <c r="K51" s="253"/>
      <c r="L51" s="266"/>
    </row>
    <row r="52" spans="1:12" ht="12" customHeight="1" x14ac:dyDescent="0.25">
      <c r="A52" s="135"/>
      <c r="B52" s="136"/>
      <c r="C52" s="136"/>
      <c r="D52" s="136"/>
      <c r="E52" s="136"/>
      <c r="F52" s="136"/>
      <c r="L52" s="266"/>
    </row>
    <row r="53" spans="1:12" ht="12" customHeight="1" x14ac:dyDescent="0.25">
      <c r="A53" s="135"/>
      <c r="B53" s="136"/>
      <c r="C53" s="136"/>
      <c r="D53" s="136"/>
      <c r="E53" s="136"/>
      <c r="F53" s="136"/>
      <c r="L53" s="266"/>
    </row>
    <row r="54" spans="1:12" ht="12" customHeight="1" x14ac:dyDescent="0.25">
      <c r="A54" s="135"/>
      <c r="B54" s="136"/>
      <c r="C54" s="136"/>
      <c r="D54" s="136"/>
      <c r="E54" s="136"/>
      <c r="F54" s="136"/>
      <c r="L54" s="266"/>
    </row>
    <row r="55" spans="1:12" ht="12" customHeight="1" x14ac:dyDescent="0.25">
      <c r="A55" s="135"/>
      <c r="B55" s="136"/>
      <c r="C55" s="136"/>
      <c r="D55" s="136"/>
      <c r="E55" s="136"/>
      <c r="F55" s="136"/>
      <c r="L55" s="266"/>
    </row>
    <row r="56" spans="1:12" s="21" customFormat="1" ht="12" customHeight="1" x14ac:dyDescent="0.25">
      <c r="A56" s="483"/>
      <c r="B56" s="483"/>
      <c r="C56" s="483"/>
      <c r="D56" s="483"/>
      <c r="E56" s="483"/>
      <c r="H56" s="492"/>
      <c r="I56" s="492"/>
      <c r="J56" s="492"/>
      <c r="K56" s="492"/>
      <c r="L56" s="492"/>
    </row>
    <row r="57" spans="1:12" s="21" customFormat="1" ht="12" customHeight="1" x14ac:dyDescent="0.25">
      <c r="A57" s="484"/>
      <c r="B57" s="484"/>
      <c r="C57" s="484"/>
      <c r="D57" s="485">
        <f ca="1">IF('Seite 1'!$O$17="","",'Seite 1'!$O$17)</f>
        <v>45408</v>
      </c>
      <c r="E57" s="485"/>
      <c r="H57" s="482"/>
      <c r="I57" s="482"/>
      <c r="J57" s="482"/>
      <c r="K57" s="482"/>
      <c r="L57" s="482"/>
    </row>
    <row r="58" spans="1:12" s="24" customFormat="1" ht="12" customHeight="1" x14ac:dyDescent="0.25">
      <c r="A58" s="167" t="s">
        <v>5</v>
      </c>
      <c r="B58" s="20"/>
      <c r="C58" s="20"/>
      <c r="D58" s="20"/>
      <c r="H58" s="22" t="s">
        <v>36</v>
      </c>
      <c r="J58" s="259"/>
      <c r="L58" s="259"/>
    </row>
    <row r="59" spans="1:12" s="24" customFormat="1" ht="12" customHeight="1" x14ac:dyDescent="0.25">
      <c r="A59" s="20"/>
      <c r="B59" s="20"/>
      <c r="C59" s="20"/>
      <c r="D59" s="20"/>
      <c r="E59" s="20"/>
      <c r="F59" s="20"/>
      <c r="H59" s="167" t="s">
        <v>85</v>
      </c>
      <c r="J59" s="20"/>
      <c r="L59" s="20"/>
    </row>
    <row r="60" spans="1:12" s="24" customFormat="1" ht="12" customHeight="1" x14ac:dyDescent="0.25">
      <c r="A60" s="20"/>
      <c r="B60" s="20"/>
      <c r="C60" s="20"/>
      <c r="D60" s="20"/>
      <c r="E60" s="20"/>
      <c r="F60" s="20"/>
      <c r="I60" s="20"/>
      <c r="J60" s="20"/>
      <c r="L60" s="190"/>
    </row>
    <row r="61" spans="1:12" s="24" customFormat="1" ht="12" customHeight="1" x14ac:dyDescent="0.25">
      <c r="A61" s="20"/>
      <c r="B61" s="20"/>
      <c r="C61" s="20"/>
      <c r="D61" s="20"/>
      <c r="E61" s="20"/>
      <c r="F61" s="20"/>
      <c r="I61" s="20"/>
      <c r="J61" s="20"/>
      <c r="L61" s="190"/>
    </row>
    <row r="62" spans="1:12" s="24" customFormat="1" ht="12" customHeight="1" x14ac:dyDescent="0.25">
      <c r="A62" s="20"/>
      <c r="B62" s="20"/>
      <c r="C62" s="20"/>
      <c r="D62" s="20"/>
      <c r="E62" s="20"/>
      <c r="F62" s="20"/>
      <c r="I62" s="20"/>
      <c r="J62" s="20"/>
      <c r="L62" s="190"/>
    </row>
    <row r="63" spans="1:12" s="24" customFormat="1" ht="12" customHeight="1" x14ac:dyDescent="0.25">
      <c r="A63" s="20"/>
      <c r="B63" s="20"/>
      <c r="C63" s="20"/>
      <c r="D63" s="20"/>
      <c r="E63" s="20"/>
      <c r="F63" s="20"/>
      <c r="I63" s="20"/>
      <c r="J63" s="20"/>
      <c r="L63" s="190"/>
    </row>
    <row r="64" spans="1:12" s="24" customFormat="1" ht="12" customHeight="1" x14ac:dyDescent="0.25">
      <c r="A64" s="20"/>
      <c r="B64" s="20"/>
      <c r="C64" s="20"/>
      <c r="D64" s="20"/>
      <c r="E64" s="20"/>
      <c r="F64" s="20"/>
      <c r="I64" s="20"/>
      <c r="J64" s="20"/>
      <c r="L64" s="190"/>
    </row>
    <row r="65" spans="1:12" s="24" customFormat="1" ht="12" customHeight="1" x14ac:dyDescent="0.25">
      <c r="A65" s="20"/>
      <c r="B65" s="20"/>
      <c r="C65" s="20"/>
      <c r="D65" s="20"/>
      <c r="E65" s="20"/>
      <c r="F65" s="20"/>
      <c r="I65" s="20"/>
      <c r="J65" s="20"/>
      <c r="L65" s="190"/>
    </row>
    <row r="66" spans="1:12" s="24" customFormat="1" ht="12" customHeight="1" x14ac:dyDescent="0.25">
      <c r="A66" s="20"/>
      <c r="B66" s="20"/>
      <c r="C66" s="20"/>
      <c r="D66" s="20"/>
      <c r="E66" s="20"/>
      <c r="F66" s="20"/>
      <c r="I66" s="20"/>
      <c r="J66" s="20"/>
      <c r="L66" s="190"/>
    </row>
    <row r="67" spans="1:12" s="24" customFormat="1" ht="12" customHeight="1" x14ac:dyDescent="0.25">
      <c r="A67" s="20"/>
      <c r="B67" s="20"/>
      <c r="C67" s="20"/>
      <c r="D67" s="20"/>
      <c r="E67" s="20"/>
      <c r="F67" s="20"/>
      <c r="I67" s="20"/>
      <c r="J67" s="20"/>
      <c r="L67" s="190"/>
    </row>
    <row r="68" spans="1:12" s="24" customFormat="1" ht="12" customHeight="1" x14ac:dyDescent="0.25">
      <c r="A68" s="20"/>
      <c r="B68" s="20"/>
      <c r="C68" s="20"/>
      <c r="D68" s="20"/>
      <c r="E68" s="20"/>
      <c r="F68" s="20"/>
      <c r="I68" s="20"/>
      <c r="J68" s="20"/>
      <c r="L68" s="190"/>
    </row>
    <row r="69" spans="1:12" s="24" customFormat="1" ht="12" customHeight="1" x14ac:dyDescent="0.25">
      <c r="A69" s="20"/>
      <c r="B69" s="20"/>
      <c r="C69" s="20"/>
      <c r="D69" s="20"/>
      <c r="E69" s="20"/>
      <c r="F69" s="20"/>
      <c r="I69" s="20"/>
      <c r="J69" s="20"/>
      <c r="L69" s="190"/>
    </row>
    <row r="70" spans="1:12" s="24" customFormat="1" ht="12" customHeight="1" x14ac:dyDescent="0.25">
      <c r="A70" s="20"/>
      <c r="B70" s="20"/>
      <c r="C70" s="20"/>
      <c r="D70" s="20"/>
      <c r="E70" s="20"/>
      <c r="F70" s="20"/>
      <c r="I70" s="20"/>
      <c r="J70" s="20"/>
      <c r="L70" s="190"/>
    </row>
    <row r="71" spans="1:12" s="24" customFormat="1" ht="12" customHeight="1" x14ac:dyDescent="0.25">
      <c r="A71" s="20"/>
      <c r="B71" s="20"/>
      <c r="C71" s="20"/>
      <c r="D71" s="20"/>
      <c r="E71" s="20"/>
      <c r="F71" s="20"/>
      <c r="I71" s="20"/>
      <c r="J71" s="20"/>
      <c r="L71" s="190"/>
    </row>
    <row r="72" spans="1:12" s="24" customFormat="1" ht="12" customHeight="1" x14ac:dyDescent="0.25">
      <c r="A72" s="20"/>
      <c r="B72" s="20"/>
      <c r="C72" s="20"/>
      <c r="D72" s="20"/>
      <c r="E72" s="20"/>
      <c r="F72" s="20"/>
      <c r="I72" s="20"/>
      <c r="J72" s="20"/>
      <c r="L72" s="190"/>
    </row>
    <row r="73" spans="1:12" s="24" customFormat="1" ht="12" customHeight="1" x14ac:dyDescent="0.25">
      <c r="A73" s="20"/>
      <c r="B73" s="20"/>
      <c r="C73" s="20"/>
      <c r="D73" s="20"/>
      <c r="E73" s="20"/>
      <c r="F73" s="20"/>
      <c r="I73" s="20"/>
      <c r="J73" s="20"/>
      <c r="L73" s="190"/>
    </row>
    <row r="74" spans="1:12" s="24" customFormat="1" ht="12" customHeight="1" x14ac:dyDescent="0.25">
      <c r="A74" s="20"/>
      <c r="B74" s="20"/>
      <c r="C74" s="20"/>
      <c r="D74" s="20"/>
      <c r="E74" s="20"/>
      <c r="F74" s="20"/>
      <c r="I74" s="20"/>
      <c r="J74" s="20"/>
      <c r="L74" s="190"/>
    </row>
    <row r="75" spans="1:12" s="31" customFormat="1" ht="12" customHeight="1" x14ac:dyDescent="0.25">
      <c r="A75" s="32"/>
      <c r="B75" s="33"/>
      <c r="C75" s="33"/>
      <c r="D75" s="33"/>
      <c r="E75" s="33"/>
      <c r="F75" s="33"/>
      <c r="K75" s="34"/>
      <c r="L75" s="269"/>
    </row>
    <row r="76" spans="1:12" s="31" customFormat="1" ht="5.15" customHeight="1" x14ac:dyDescent="0.25">
      <c r="A76" s="47"/>
      <c r="B76" s="46"/>
      <c r="C76" s="33"/>
      <c r="D76" s="33"/>
      <c r="E76" s="33"/>
      <c r="F76" s="33"/>
      <c r="K76" s="34"/>
      <c r="L76" s="269"/>
    </row>
    <row r="77" spans="1:12" s="4" customFormat="1" ht="12" customHeight="1" x14ac:dyDescent="0.25">
      <c r="A77" s="9" t="s">
        <v>13</v>
      </c>
      <c r="B77" s="10" t="s">
        <v>86</v>
      </c>
      <c r="C77" s="166"/>
      <c r="D77" s="166"/>
      <c r="E77" s="166"/>
      <c r="F77" s="166"/>
      <c r="G77" s="28"/>
      <c r="H77" s="28"/>
      <c r="I77" s="28"/>
      <c r="J77" s="28"/>
      <c r="K77" s="28"/>
      <c r="L77" s="270"/>
    </row>
    <row r="78" spans="1:12" s="4" customFormat="1" ht="5.15" customHeight="1" x14ac:dyDescent="0.25">
      <c r="A78" s="9"/>
      <c r="B78" s="166"/>
      <c r="C78" s="166"/>
      <c r="D78" s="166"/>
      <c r="E78" s="166"/>
      <c r="F78" s="166"/>
      <c r="G78" s="28"/>
      <c r="H78" s="28"/>
      <c r="I78" s="28"/>
      <c r="J78" s="28"/>
      <c r="K78" s="28"/>
      <c r="L78" s="270"/>
    </row>
    <row r="79" spans="1:12" s="134" customFormat="1" ht="12" customHeight="1" x14ac:dyDescent="0.25">
      <c r="A79" s="137" t="str">
        <f>'Seite 1'!$A$65</f>
        <v xml:space="preserve">VWN LAT - Kofinanzierung Bundesprojekte </v>
      </c>
      <c r="L79" s="271"/>
    </row>
    <row r="80" spans="1:12" s="134" customFormat="1" ht="12" customHeight="1" x14ac:dyDescent="0.25">
      <c r="A80" s="137" t="str">
        <f>'Seite 1'!$A$66</f>
        <v>Formularversion: V 2.1 vom 26.04.24 - öffentlich -</v>
      </c>
      <c r="L80" s="271"/>
    </row>
  </sheetData>
  <sheetProtection password="EF62" sheet="1" objects="1" scenarios="1" autoFilter="0"/>
  <mergeCells count="9">
    <mergeCell ref="H57:L57"/>
    <mergeCell ref="A56:E56"/>
    <mergeCell ref="A57:C57"/>
    <mergeCell ref="D57:E57"/>
    <mergeCell ref="I1:K1"/>
    <mergeCell ref="I2:K2"/>
    <mergeCell ref="I3:K3"/>
    <mergeCell ref="I4:K4"/>
    <mergeCell ref="H56:L56"/>
  </mergeCells>
  <conditionalFormatting sqref="I1:K4">
    <cfRule type="cellIs" dxfId="11" priority="14" stopIfTrue="1" operator="equal">
      <formula>0</formula>
    </cfRule>
  </conditionalFormatting>
  <conditionalFormatting sqref="J50 H48">
    <cfRule type="cellIs" dxfId="10" priority="1" stopIfTrue="1" operator="notEqual">
      <formula>0</formula>
    </cfRule>
  </conditionalFormatting>
  <pageMargins left="0.78740157480314965" right="0.19685039370078741" top="0.19685039370078741" bottom="0.19685039370078741" header="0.19685039370078741" footer="0.19685039370078741"/>
  <pageSetup paperSize="9" scale="89" orientation="portrait" r:id="rId1"/>
  <headerFooter>
    <oddFooter>&amp;C&amp;9&amp;A</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S61"/>
  <sheetViews>
    <sheetView showGridLines="0" zoomScaleNormal="100" workbookViewId="0">
      <selection activeCell="H15" sqref="H15"/>
    </sheetView>
  </sheetViews>
  <sheetFormatPr baseColWidth="10" defaultColWidth="11.453125" defaultRowHeight="11.5" x14ac:dyDescent="0.25"/>
  <cols>
    <col min="1" max="1" width="6.7265625" style="144" customWidth="1"/>
    <col min="2" max="6" width="10.7265625" style="144" customWidth="1"/>
    <col min="7" max="7" width="0.81640625" style="144" customWidth="1"/>
    <col min="8" max="8" width="20.7265625" style="144" customWidth="1"/>
    <col min="9" max="9" width="0.81640625" style="144" customWidth="1"/>
    <col min="10" max="10" width="20.7265625" style="144" customWidth="1"/>
    <col min="11" max="11" width="0.81640625" style="144" customWidth="1"/>
    <col min="12" max="12" width="20.7265625" style="144" customWidth="1"/>
    <col min="13" max="13" width="0.81640625" style="144" customWidth="1"/>
    <col min="14" max="14" width="20.7265625" style="144" customWidth="1"/>
    <col min="15" max="15" width="0.81640625" style="144" customWidth="1"/>
    <col min="16" max="16" width="20.7265625" style="144" customWidth="1"/>
    <col min="17" max="17" width="0.81640625" style="144" customWidth="1"/>
    <col min="18" max="18" width="20.7265625" style="144" customWidth="1"/>
    <col min="19" max="19" width="0.81640625" style="144" customWidth="1"/>
    <col min="20" max="16384" width="11.453125" style="144"/>
  </cols>
  <sheetData>
    <row r="1" spans="1:19" ht="15" customHeight="1" x14ac:dyDescent="0.25">
      <c r="A1" s="493" t="str">
        <f>IF('Seite 1'!$T$10=0,"Dieser zahlenmäßige Nachweis ist nur mit der Einreichung des Verwendungsnachweises für den gesamten Bewilligungszeitraum vorzulegen!",IF(AND('Seite 1'!T8=TRUE,'Seite 1'!T9=FALSE),"Dieser zahlenmäßige Nachweis für den gesamten Bewilligungszeitraum ist nicht mit dem Zwischennachweis vorzulegen!",""))</f>
        <v>Dieser zahlenmäßige Nachweis ist nur mit der Einreichung des Verwendungsnachweises für den gesamten Bewilligungszeitraum vorzulegen!</v>
      </c>
      <c r="B1" s="494"/>
      <c r="C1" s="494"/>
      <c r="D1" s="494"/>
      <c r="E1" s="494"/>
      <c r="F1" s="495"/>
      <c r="G1" s="30"/>
      <c r="H1" s="30"/>
      <c r="I1" s="30"/>
      <c r="K1" s="30"/>
      <c r="M1" s="30"/>
      <c r="O1" s="30" t="s">
        <v>92</v>
      </c>
      <c r="P1" s="486">
        <f>'Seite 1'!$O$18</f>
        <v>0</v>
      </c>
      <c r="Q1" s="487"/>
      <c r="R1" s="487"/>
      <c r="S1" s="488"/>
    </row>
    <row r="2" spans="1:19" ht="15" customHeight="1" x14ac:dyDescent="0.25">
      <c r="A2" s="496"/>
      <c r="B2" s="497"/>
      <c r="C2" s="497"/>
      <c r="D2" s="497"/>
      <c r="E2" s="497"/>
      <c r="F2" s="498"/>
      <c r="G2" s="30"/>
      <c r="H2" s="30"/>
      <c r="I2" s="30"/>
      <c r="K2" s="30"/>
      <c r="M2" s="30"/>
      <c r="O2" s="30" t="s">
        <v>96</v>
      </c>
      <c r="P2" s="486" t="str">
        <f>'Seite 1'!$Z$11</f>
        <v/>
      </c>
      <c r="Q2" s="487"/>
      <c r="R2" s="487"/>
      <c r="S2" s="488"/>
    </row>
    <row r="3" spans="1:19" ht="15" customHeight="1" x14ac:dyDescent="0.25">
      <c r="A3" s="496"/>
      <c r="B3" s="497"/>
      <c r="C3" s="497"/>
      <c r="D3" s="497"/>
      <c r="E3" s="497"/>
      <c r="F3" s="498"/>
      <c r="G3" s="30"/>
      <c r="H3" s="30"/>
      <c r="I3" s="30"/>
      <c r="K3" s="30"/>
      <c r="M3" s="30"/>
      <c r="O3" s="30" t="s">
        <v>95</v>
      </c>
      <c r="P3" s="486" t="str">
        <f>'Seite 1'!$AA$11</f>
        <v/>
      </c>
      <c r="Q3" s="487"/>
      <c r="R3" s="487"/>
      <c r="S3" s="488"/>
    </row>
    <row r="4" spans="1:19" s="8" customFormat="1" ht="15" customHeight="1" x14ac:dyDescent="0.25">
      <c r="A4" s="499"/>
      <c r="B4" s="500"/>
      <c r="C4" s="500"/>
      <c r="D4" s="500"/>
      <c r="E4" s="500"/>
      <c r="F4" s="501"/>
      <c r="G4" s="132"/>
      <c r="H4" s="132"/>
      <c r="I4" s="132"/>
      <c r="K4" s="132"/>
      <c r="M4" s="132"/>
      <c r="O4" s="132" t="s">
        <v>93</v>
      </c>
      <c r="P4" s="489">
        <f ca="1">'Seite 1'!$O$17</f>
        <v>45408</v>
      </c>
      <c r="Q4" s="490"/>
      <c r="R4" s="490"/>
      <c r="S4" s="491"/>
    </row>
    <row r="5" spans="1:19" s="8" customFormat="1" ht="12" customHeight="1" x14ac:dyDescent="0.25">
      <c r="A5" s="4"/>
      <c r="B5" s="4"/>
      <c r="C5" s="4"/>
      <c r="D5" s="4"/>
      <c r="E5" s="4"/>
      <c r="F5" s="4"/>
      <c r="G5" s="4"/>
      <c r="H5" s="4"/>
      <c r="I5" s="4"/>
      <c r="J5" s="4"/>
      <c r="K5" s="4"/>
      <c r="L5" s="4"/>
      <c r="M5" s="4"/>
      <c r="N5" s="4"/>
      <c r="O5" s="4"/>
      <c r="P5" s="4"/>
      <c r="Q5" s="4"/>
      <c r="R5" s="4"/>
      <c r="S5" s="4"/>
    </row>
    <row r="6" spans="1:19" s="8" customFormat="1" ht="15" customHeight="1" x14ac:dyDescent="0.25">
      <c r="A6" s="5" t="s">
        <v>51</v>
      </c>
      <c r="B6" s="6"/>
      <c r="C6" s="6"/>
      <c r="D6" s="6"/>
      <c r="E6" s="6"/>
      <c r="F6" s="6"/>
      <c r="G6" s="6"/>
      <c r="H6" s="6"/>
      <c r="I6" s="6"/>
      <c r="J6" s="6"/>
      <c r="K6" s="6"/>
      <c r="L6" s="6"/>
      <c r="M6" s="6"/>
      <c r="N6" s="6"/>
      <c r="O6" s="6"/>
      <c r="P6" s="6"/>
      <c r="Q6" s="6"/>
      <c r="R6" s="6"/>
      <c r="S6" s="7"/>
    </row>
    <row r="7" spans="1:19" s="8" customFormat="1" ht="5.15" customHeight="1" x14ac:dyDescent="0.25">
      <c r="A7" s="144"/>
      <c r="B7" s="144"/>
      <c r="C7" s="144"/>
      <c r="D7" s="144"/>
      <c r="E7" s="144"/>
      <c r="F7" s="144"/>
      <c r="G7" s="144"/>
      <c r="H7" s="144"/>
      <c r="I7" s="144"/>
      <c r="J7" s="144"/>
      <c r="K7" s="144"/>
      <c r="L7" s="144"/>
      <c r="M7" s="144"/>
      <c r="N7" s="144"/>
      <c r="O7" s="144"/>
      <c r="P7" s="144"/>
      <c r="Q7" s="144"/>
      <c r="R7" s="144"/>
      <c r="S7" s="144"/>
    </row>
    <row r="8" spans="1:19" s="8" customFormat="1" ht="15" customHeight="1" x14ac:dyDescent="0.25">
      <c r="A8" s="241" t="s">
        <v>112</v>
      </c>
      <c r="B8" s="141"/>
      <c r="C8" s="141"/>
      <c r="D8" s="141"/>
      <c r="E8" s="141"/>
      <c r="F8" s="141"/>
      <c r="G8" s="141"/>
      <c r="H8" s="141"/>
      <c r="I8" s="141"/>
      <c r="J8" s="141"/>
      <c r="K8" s="141"/>
      <c r="L8" s="141"/>
      <c r="M8" s="141"/>
      <c r="N8" s="141"/>
      <c r="O8" s="141"/>
      <c r="P8" s="141"/>
      <c r="Q8" s="141"/>
      <c r="R8" s="141"/>
      <c r="S8" s="142"/>
    </row>
    <row r="9" spans="1:19" s="4" customFormat="1" ht="5.15" customHeight="1" x14ac:dyDescent="0.25">
      <c r="A9" s="13"/>
      <c r="H9" s="12"/>
      <c r="I9" s="12"/>
      <c r="J9" s="12"/>
      <c r="K9" s="12"/>
      <c r="L9" s="12"/>
      <c r="M9" s="12"/>
      <c r="N9" s="12"/>
      <c r="O9" s="12"/>
      <c r="P9" s="12"/>
      <c r="Q9" s="12"/>
      <c r="R9" s="12"/>
      <c r="S9" s="27"/>
    </row>
    <row r="10" spans="1:19" ht="15" customHeight="1" x14ac:dyDescent="0.25">
      <c r="A10" s="246"/>
      <c r="B10" s="145"/>
      <c r="C10" s="145"/>
      <c r="D10" s="145"/>
      <c r="E10" s="145"/>
      <c r="F10" s="145"/>
      <c r="G10" s="145"/>
      <c r="H10" s="263" t="s">
        <v>43</v>
      </c>
      <c r="I10" s="247"/>
      <c r="J10" s="243" t="s">
        <v>82</v>
      </c>
      <c r="K10" s="247"/>
      <c r="L10" s="243" t="s">
        <v>82</v>
      </c>
      <c r="M10" s="247"/>
      <c r="N10" s="243" t="s">
        <v>82</v>
      </c>
      <c r="O10" s="247"/>
      <c r="P10" s="243" t="s">
        <v>82</v>
      </c>
      <c r="Q10" s="247"/>
      <c r="R10" s="263" t="s">
        <v>83</v>
      </c>
      <c r="S10" s="248"/>
    </row>
    <row r="11" spans="1:19" ht="15" customHeight="1" x14ac:dyDescent="0.25">
      <c r="A11" s="246"/>
      <c r="B11" s="145"/>
      <c r="C11" s="145"/>
      <c r="D11" s="145"/>
      <c r="E11" s="145"/>
      <c r="F11" s="145"/>
      <c r="G11" s="145"/>
      <c r="H11" s="334" t="str">
        <f>IF(MAX('Seite 1'!$G$34,'Seite 1'!$P$34)=0,"__.__.____",MAX('Seite 1'!$G$34,'Seite 1'!$P$34))</f>
        <v>__.__.____</v>
      </c>
      <c r="I11" s="247"/>
      <c r="J11" s="335" t="s">
        <v>111</v>
      </c>
      <c r="K11" s="247"/>
      <c r="L11" s="335" t="s">
        <v>111</v>
      </c>
      <c r="M11" s="247"/>
      <c r="N11" s="335" t="s">
        <v>111</v>
      </c>
      <c r="O11" s="247"/>
      <c r="P11" s="335" t="s">
        <v>111</v>
      </c>
      <c r="Q11" s="247"/>
      <c r="R11" s="336" t="s">
        <v>84</v>
      </c>
      <c r="S11" s="248"/>
    </row>
    <row r="12" spans="1:19" ht="15" customHeight="1" x14ac:dyDescent="0.25">
      <c r="A12" s="246"/>
      <c r="G12" s="145"/>
      <c r="H12" s="337"/>
      <c r="I12" s="249"/>
      <c r="J12" s="244" t="str">
        <f>IF('Seite 1'!V9="","____",'Seite 1'!V9)</f>
        <v>____</v>
      </c>
      <c r="K12" s="249"/>
      <c r="L12" s="244" t="str">
        <f>IF('Seite 1'!W9="","____",'Seite 1'!W9)</f>
        <v>____</v>
      </c>
      <c r="M12" s="249"/>
      <c r="N12" s="244" t="str">
        <f>IF('Seite 1'!X9="","____",'Seite 1'!X9)</f>
        <v>____</v>
      </c>
      <c r="O12" s="249"/>
      <c r="P12" s="244" t="str">
        <f>IF('Seite 1'!Y9="","____",'Seite 1'!Y9)</f>
        <v>____</v>
      </c>
      <c r="Q12" s="249"/>
      <c r="R12" s="337"/>
      <c r="S12" s="248"/>
    </row>
    <row r="13" spans="1:19" ht="5.15" customHeight="1" x14ac:dyDescent="0.25">
      <c r="A13" s="246"/>
      <c r="G13" s="145"/>
      <c r="H13" s="179"/>
      <c r="I13" s="249"/>
      <c r="J13" s="156"/>
      <c r="K13" s="249"/>
      <c r="L13" s="156"/>
      <c r="M13" s="249"/>
      <c r="N13" s="156"/>
      <c r="O13" s="249"/>
      <c r="P13" s="250"/>
      <c r="Q13" s="249"/>
      <c r="R13" s="249"/>
      <c r="S13" s="248"/>
    </row>
    <row r="14" spans="1:19" ht="15" customHeight="1" x14ac:dyDescent="0.25">
      <c r="A14" s="246"/>
      <c r="C14" s="143"/>
      <c r="D14" s="143"/>
      <c r="E14" s="143"/>
      <c r="F14" s="143"/>
      <c r="G14" s="145"/>
      <c r="H14" s="251" t="s">
        <v>17</v>
      </c>
      <c r="I14" s="145"/>
      <c r="J14" s="251" t="s">
        <v>17</v>
      </c>
      <c r="K14" s="145"/>
      <c r="L14" s="251" t="s">
        <v>17</v>
      </c>
      <c r="M14" s="145"/>
      <c r="N14" s="251" t="s">
        <v>17</v>
      </c>
      <c r="O14" s="145"/>
      <c r="P14" s="251" t="s">
        <v>17</v>
      </c>
      <c r="Q14" s="145"/>
      <c r="R14" s="251" t="s">
        <v>17</v>
      </c>
      <c r="S14" s="248"/>
    </row>
    <row r="15" spans="1:19" ht="15" customHeight="1" x14ac:dyDescent="0.25">
      <c r="A15" s="355" t="str">
        <f>'Seite 2 ZN'!A15</f>
        <v>1.</v>
      </c>
      <c r="B15" s="133" t="str">
        <f>'Seite 2 ZN'!B15</f>
        <v>Gesamtausgaben</v>
      </c>
      <c r="C15" s="93"/>
      <c r="D15" s="93"/>
      <c r="E15" s="93"/>
      <c r="F15" s="93"/>
      <c r="G15" s="145"/>
      <c r="H15" s="354"/>
      <c r="I15" s="318"/>
      <c r="J15" s="354"/>
      <c r="K15" s="318"/>
      <c r="L15" s="354"/>
      <c r="M15" s="318"/>
      <c r="N15" s="354"/>
      <c r="O15" s="318"/>
      <c r="P15" s="356">
        <f>IF(OR('Seite 1'!$P$36="",'Seite 1'!$P$38=""),0,IF(YEAR('Seite 1'!$P$36)=YEAR('Seite 1'!$P$38),'Seite 2 ZN'!J15,0))</f>
        <v>0</v>
      </c>
      <c r="Q15" s="318"/>
      <c r="R15" s="322">
        <f>SUMPRODUCT(($J$12:$P$12&lt;&gt;"____")*(ROUND(J15:P15,2)))</f>
        <v>0</v>
      </c>
      <c r="S15" s="248"/>
    </row>
    <row r="16" spans="1:19" ht="5.15" customHeight="1" x14ac:dyDescent="0.25">
      <c r="A16" s="147"/>
      <c r="B16" s="93"/>
      <c r="C16" s="93"/>
      <c r="D16" s="93"/>
      <c r="E16" s="93"/>
      <c r="F16" s="93"/>
      <c r="G16" s="145"/>
      <c r="H16" s="318"/>
      <c r="I16" s="318"/>
      <c r="J16" s="318"/>
      <c r="K16" s="318"/>
      <c r="L16" s="318"/>
      <c r="M16" s="318"/>
      <c r="N16" s="318"/>
      <c r="O16" s="318"/>
      <c r="P16" s="318"/>
      <c r="Q16" s="318"/>
      <c r="R16" s="323"/>
      <c r="S16" s="248"/>
    </row>
    <row r="17" spans="1:19" ht="15" customHeight="1" x14ac:dyDescent="0.25">
      <c r="A17" s="355" t="str">
        <f>'Seite 2 ZN'!A17</f>
        <v>2.</v>
      </c>
      <c r="B17" s="133" t="str">
        <f>'Seite 2 ZN'!B17</f>
        <v>Einnahmen aus Projekttätigkeit</v>
      </c>
      <c r="C17" s="143"/>
      <c r="D17" s="143"/>
      <c r="E17" s="143"/>
      <c r="F17" s="143"/>
      <c r="G17" s="145"/>
      <c r="H17" s="352"/>
      <c r="I17" s="318"/>
      <c r="J17" s="352"/>
      <c r="K17" s="318"/>
      <c r="L17" s="352"/>
      <c r="M17" s="318"/>
      <c r="N17" s="352"/>
      <c r="O17" s="318"/>
      <c r="P17" s="309">
        <f>IF(OR('Seite 1'!$P$36="",'Seite 1'!$P$38=""),0,IF(YEAR('Seite 1'!$P$36)=YEAR('Seite 1'!$P$38),'Seite 2 ZN'!J17,0))</f>
        <v>0</v>
      </c>
      <c r="Q17" s="318"/>
      <c r="R17" s="322">
        <f>SUMPRODUCT(($J$12:$P$12&lt;&gt;"____")*(ROUND(J17:P17,2)))</f>
        <v>0</v>
      </c>
      <c r="S17" s="248"/>
    </row>
    <row r="18" spans="1:19" ht="5.15" customHeight="1" x14ac:dyDescent="0.25">
      <c r="A18" s="146"/>
      <c r="B18" s="143"/>
      <c r="C18" s="143"/>
      <c r="D18" s="143"/>
      <c r="E18" s="143"/>
      <c r="F18" s="143"/>
      <c r="G18" s="145"/>
      <c r="H18" s="318"/>
      <c r="I18" s="318"/>
      <c r="J18" s="318"/>
      <c r="K18" s="318"/>
      <c r="L18" s="318"/>
      <c r="M18" s="318"/>
      <c r="N18" s="318"/>
      <c r="O18" s="318"/>
      <c r="P18" s="318"/>
      <c r="Q18" s="318"/>
      <c r="R18" s="323"/>
      <c r="S18" s="248"/>
    </row>
    <row r="19" spans="1:19" ht="15" customHeight="1" x14ac:dyDescent="0.25">
      <c r="A19" s="148" t="str">
        <f>'Seite 2 ZN'!A19</f>
        <v>Gesamtsumme der zuwendungsfähigen Ausgaben</v>
      </c>
      <c r="B19" s="143"/>
      <c r="C19" s="143"/>
      <c r="D19" s="143"/>
      <c r="E19" s="143"/>
      <c r="F19" s="143"/>
      <c r="G19" s="145"/>
      <c r="H19" s="315">
        <f>ROUND(H15,2)-ROUND(H17,2)</f>
        <v>0</v>
      </c>
      <c r="I19" s="318"/>
      <c r="J19" s="315">
        <f>ROUND(J15,2)-ROUND(J17,2)</f>
        <v>0</v>
      </c>
      <c r="K19" s="318"/>
      <c r="L19" s="315">
        <f>ROUND(L15,2)-ROUND(L17,2)</f>
        <v>0</v>
      </c>
      <c r="M19" s="318"/>
      <c r="N19" s="315">
        <f>ROUND(N15,2)-ROUND(N17,2)</f>
        <v>0</v>
      </c>
      <c r="O19" s="318"/>
      <c r="P19" s="309">
        <f>IF(OR('Seite 1'!$P$36="",'Seite 1'!$P$38=""),0,IF(YEAR('Seite 1'!$P$36)=YEAR('Seite 1'!$P$38),'Seite 2 ZN'!J19,0))</f>
        <v>0</v>
      </c>
      <c r="Q19" s="318"/>
      <c r="R19" s="322">
        <f>SUMPRODUCT(($J$12:$P$12&lt;&gt;"____")*(ROUND(J19:P19,2)))</f>
        <v>0</v>
      </c>
      <c r="S19" s="248"/>
    </row>
    <row r="20" spans="1:19" ht="5.15" customHeight="1" x14ac:dyDescent="0.25">
      <c r="A20" s="278"/>
      <c r="B20" s="252"/>
      <c r="C20" s="252"/>
      <c r="D20" s="252"/>
      <c r="E20" s="252"/>
      <c r="F20" s="252"/>
      <c r="G20" s="252"/>
      <c r="H20" s="325"/>
      <c r="I20" s="325"/>
      <c r="J20" s="325"/>
      <c r="K20" s="325"/>
      <c r="L20" s="325"/>
      <c r="M20" s="325"/>
      <c r="N20" s="325"/>
      <c r="O20" s="325"/>
      <c r="P20" s="325"/>
      <c r="Q20" s="325"/>
      <c r="R20" s="326"/>
      <c r="S20" s="253"/>
    </row>
    <row r="21" spans="1:19" ht="12" customHeight="1" x14ac:dyDescent="0.25">
      <c r="A21" s="254"/>
      <c r="B21" s="143"/>
      <c r="C21" s="143"/>
      <c r="D21" s="143"/>
      <c r="E21" s="143"/>
      <c r="F21" s="143"/>
    </row>
    <row r="22" spans="1:19" ht="15" customHeight="1" x14ac:dyDescent="0.25">
      <c r="A22" s="241" t="s">
        <v>113</v>
      </c>
      <c r="B22" s="141"/>
      <c r="C22" s="141"/>
      <c r="D22" s="141"/>
      <c r="E22" s="141"/>
      <c r="F22" s="141"/>
      <c r="G22" s="141"/>
      <c r="H22" s="141"/>
      <c r="I22" s="141"/>
      <c r="J22" s="141"/>
      <c r="K22" s="141"/>
      <c r="L22" s="141"/>
      <c r="M22" s="141"/>
      <c r="N22" s="141"/>
      <c r="O22" s="141"/>
      <c r="P22" s="141"/>
      <c r="Q22" s="141"/>
      <c r="R22" s="141"/>
      <c r="S22" s="142"/>
    </row>
    <row r="23" spans="1:19" ht="5.15" customHeight="1" x14ac:dyDescent="0.25">
      <c r="A23" s="264"/>
      <c r="S23" s="262"/>
    </row>
    <row r="24" spans="1:19" ht="15" customHeight="1" x14ac:dyDescent="0.25">
      <c r="A24" s="255"/>
      <c r="B24" s="143"/>
      <c r="C24" s="143"/>
      <c r="D24" s="143"/>
      <c r="E24" s="143"/>
      <c r="F24" s="143"/>
      <c r="G24" s="143"/>
      <c r="H24" s="263" t="str">
        <f>$H$10</f>
        <v>Bescheid vom</v>
      </c>
      <c r="I24" s="247"/>
      <c r="J24" s="243" t="str">
        <f>$J$10</f>
        <v>Abrechnung für</v>
      </c>
      <c r="K24" s="247"/>
      <c r="L24" s="243" t="str">
        <f>$L$10</f>
        <v>Abrechnung für</v>
      </c>
      <c r="M24" s="247"/>
      <c r="N24" s="243" t="str">
        <f>$N$10</f>
        <v>Abrechnung für</v>
      </c>
      <c r="O24" s="247"/>
      <c r="P24" s="243" t="str">
        <f>$P$10</f>
        <v>Abrechnung für</v>
      </c>
      <c r="Q24" s="247"/>
      <c r="R24" s="263" t="s">
        <v>83</v>
      </c>
      <c r="S24" s="261"/>
    </row>
    <row r="25" spans="1:19" ht="15" customHeight="1" x14ac:dyDescent="0.25">
      <c r="A25" s="255"/>
      <c r="B25" s="143"/>
      <c r="C25" s="143"/>
      <c r="D25" s="143"/>
      <c r="E25" s="143"/>
      <c r="F25" s="143"/>
      <c r="G25" s="143"/>
      <c r="H25" s="334" t="str">
        <f>$H$11</f>
        <v>__.__.____</v>
      </c>
      <c r="I25" s="247"/>
      <c r="J25" s="335" t="str">
        <f>$J$11</f>
        <v>Haushaltsjahr</v>
      </c>
      <c r="K25" s="247"/>
      <c r="L25" s="335" t="str">
        <f>$L$11</f>
        <v>Haushaltsjahr</v>
      </c>
      <c r="M25" s="247"/>
      <c r="N25" s="335" t="str">
        <f>$N$11</f>
        <v>Haushaltsjahr</v>
      </c>
      <c r="O25" s="247"/>
      <c r="P25" s="335" t="str">
        <f>$P$11</f>
        <v>Haushaltsjahr</v>
      </c>
      <c r="Q25" s="247"/>
      <c r="R25" s="336" t="s">
        <v>84</v>
      </c>
      <c r="S25" s="256"/>
    </row>
    <row r="26" spans="1:19" ht="15" customHeight="1" x14ac:dyDescent="0.25">
      <c r="A26" s="255"/>
      <c r="B26" s="143"/>
      <c r="C26" s="143"/>
      <c r="D26" s="143"/>
      <c r="E26" s="143"/>
      <c r="F26" s="143"/>
      <c r="G26" s="143"/>
      <c r="H26" s="337"/>
      <c r="I26" s="249"/>
      <c r="J26" s="244" t="str">
        <f>$J$12</f>
        <v>____</v>
      </c>
      <c r="K26" s="249"/>
      <c r="L26" s="244" t="str">
        <f>$L$12</f>
        <v>____</v>
      </c>
      <c r="M26" s="249"/>
      <c r="N26" s="244" t="str">
        <f>$N$12</f>
        <v>____</v>
      </c>
      <c r="O26" s="249"/>
      <c r="P26" s="244" t="str">
        <f>$P$12</f>
        <v>____</v>
      </c>
      <c r="Q26" s="249"/>
      <c r="R26" s="337"/>
      <c r="S26" s="256"/>
    </row>
    <row r="27" spans="1:19" ht="5.15" customHeight="1" x14ac:dyDescent="0.25">
      <c r="A27" s="255"/>
      <c r="B27" s="143"/>
      <c r="C27" s="143"/>
      <c r="D27" s="143"/>
      <c r="E27" s="143"/>
      <c r="F27" s="143"/>
      <c r="G27" s="143"/>
      <c r="H27" s="179"/>
      <c r="I27" s="249"/>
      <c r="J27" s="156"/>
      <c r="K27" s="249"/>
      <c r="L27" s="156"/>
      <c r="M27" s="249"/>
      <c r="N27" s="156"/>
      <c r="O27" s="249"/>
      <c r="P27" s="250"/>
      <c r="Q27" s="249"/>
      <c r="R27" s="249"/>
      <c r="S27" s="256"/>
    </row>
    <row r="28" spans="1:19" ht="15" customHeight="1" x14ac:dyDescent="0.25">
      <c r="A28" s="146" t="str">
        <f>'Seite 2 ZN'!A28</f>
        <v>1.</v>
      </c>
      <c r="B28" s="143" t="str">
        <f>'Seite 2 ZN'!B28</f>
        <v>Private Mittel</v>
      </c>
      <c r="C28" s="143"/>
      <c r="D28" s="143"/>
      <c r="E28" s="143"/>
      <c r="F28" s="143"/>
      <c r="G28" s="143"/>
      <c r="H28" s="251" t="s">
        <v>17</v>
      </c>
      <c r="I28" s="145"/>
      <c r="J28" s="251" t="s">
        <v>17</v>
      </c>
      <c r="K28" s="145"/>
      <c r="L28" s="251" t="s">
        <v>17</v>
      </c>
      <c r="M28" s="145"/>
      <c r="N28" s="251" t="s">
        <v>17</v>
      </c>
      <c r="O28" s="145"/>
      <c r="P28" s="251" t="s">
        <v>17</v>
      </c>
      <c r="Q28" s="145"/>
      <c r="R28" s="251" t="s">
        <v>17</v>
      </c>
      <c r="S28" s="256"/>
    </row>
    <row r="29" spans="1:19" ht="15" customHeight="1" x14ac:dyDescent="0.25">
      <c r="A29" s="147" t="str">
        <f>'Seite 2 ZN'!A29</f>
        <v>1.1</v>
      </c>
      <c r="B29" s="93" t="str">
        <f>'Seite 2 ZN'!B29</f>
        <v>Eigenmittel des Antragstellers</v>
      </c>
      <c r="C29" s="93"/>
      <c r="D29" s="93"/>
      <c r="E29" s="93"/>
      <c r="F29" s="93"/>
      <c r="G29" s="145"/>
      <c r="H29" s="340"/>
      <c r="I29" s="318"/>
      <c r="J29" s="340"/>
      <c r="K29" s="318"/>
      <c r="L29" s="340"/>
      <c r="M29" s="318"/>
      <c r="N29" s="340"/>
      <c r="O29" s="318"/>
      <c r="P29" s="308">
        <f>IF(OR('Seite 1'!$P$36="",'Seite 1'!$P$38=""),0,IF(YEAR('Seite 1'!$P$36)=YEAR('Seite 1'!$P$38),'Seite 2 ZN'!J29,0))</f>
        <v>0</v>
      </c>
      <c r="Q29" s="318"/>
      <c r="R29" s="319">
        <f>SUMPRODUCT(($J$12:$P$12&lt;&gt;"____")*(ROUND(J29:P29,2)))</f>
        <v>0</v>
      </c>
      <c r="S29" s="248"/>
    </row>
    <row r="30" spans="1:19" ht="15" customHeight="1" x14ac:dyDescent="0.25">
      <c r="A30" s="147" t="str">
        <f>'Seite 2 ZN'!A30</f>
        <v>1.2</v>
      </c>
      <c r="B30" s="93" t="str">
        <f>'Seite 2 ZN'!B30</f>
        <v>Einnahmen</v>
      </c>
      <c r="C30" s="93"/>
      <c r="D30" s="93"/>
      <c r="E30" s="93"/>
      <c r="F30" s="93"/>
      <c r="G30" s="145"/>
      <c r="H30" s="338"/>
      <c r="I30" s="318"/>
      <c r="J30" s="338"/>
      <c r="K30" s="318"/>
      <c r="L30" s="338"/>
      <c r="M30" s="318"/>
      <c r="N30" s="338"/>
      <c r="O30" s="318"/>
      <c r="P30" s="313">
        <f>IF(OR('Seite 1'!$P$36="",'Seite 1'!$P$38=""),0,IF(YEAR('Seite 1'!$P$36)=YEAR('Seite 1'!$P$38),'Seite 2 ZN'!J30,0))</f>
        <v>0</v>
      </c>
      <c r="Q30" s="318"/>
      <c r="R30" s="324">
        <f>SUMPRODUCT(($J$12:$P$12&lt;&gt;"____")*(ROUND(J30:P30,2)))</f>
        <v>0</v>
      </c>
      <c r="S30" s="248"/>
    </row>
    <row r="31" spans="1:19" ht="15" customHeight="1" x14ac:dyDescent="0.25">
      <c r="A31" s="147" t="str">
        <f>'Seite 2 ZN'!A31</f>
        <v>1.3</v>
      </c>
      <c r="B31" s="93" t="str">
        <f>'Seite 2 ZN'!B31</f>
        <v>Sonstiges</v>
      </c>
      <c r="C31" s="93"/>
      <c r="D31" s="93"/>
      <c r="E31" s="93"/>
      <c r="F31" s="93"/>
      <c r="G31" s="145"/>
      <c r="H31" s="339"/>
      <c r="I31" s="318"/>
      <c r="J31" s="339"/>
      <c r="K31" s="318"/>
      <c r="L31" s="339"/>
      <c r="M31" s="318"/>
      <c r="N31" s="339"/>
      <c r="O31" s="318"/>
      <c r="P31" s="313">
        <f>IF(OR('Seite 1'!$P$36="",'Seite 1'!$P$38=""),0,IF(YEAR('Seite 1'!$P$36)=YEAR('Seite 1'!$P$38),'Seite 2 ZN'!J31,0))</f>
        <v>0</v>
      </c>
      <c r="Q31" s="318"/>
      <c r="R31" s="320">
        <f>SUMPRODUCT(($J$12:$P$12&lt;&gt;"____")*(ROUND(J31:P31,2)))</f>
        <v>0</v>
      </c>
      <c r="S31" s="248"/>
    </row>
    <row r="32" spans="1:19" ht="15" customHeight="1" x14ac:dyDescent="0.25">
      <c r="A32" s="148"/>
      <c r="B32" s="133" t="str">
        <f>'Seite 2 ZN'!B32</f>
        <v>Summe Private Mittel</v>
      </c>
      <c r="C32" s="133"/>
      <c r="D32" s="133"/>
      <c r="E32" s="133"/>
      <c r="F32" s="133"/>
      <c r="G32" s="145"/>
      <c r="H32" s="309">
        <f>SUMPRODUCT(ROUND(H29:H31,2))</f>
        <v>0</v>
      </c>
      <c r="I32" s="318"/>
      <c r="J32" s="309">
        <f>SUMPRODUCT(ROUND(J29:J31,2))</f>
        <v>0</v>
      </c>
      <c r="K32" s="318"/>
      <c r="L32" s="309">
        <f>SUMPRODUCT(ROUND(L29:L31,2))</f>
        <v>0</v>
      </c>
      <c r="M32" s="318"/>
      <c r="N32" s="309">
        <f>SUMPRODUCT(ROUND(N29:N31,2))</f>
        <v>0</v>
      </c>
      <c r="O32" s="318"/>
      <c r="P32" s="309">
        <f>IF(OR('Seite 1'!$P$36="",'Seite 1'!$P$38=""),0,IF(YEAR('Seite 1'!$P$36)=YEAR('Seite 1'!$P$38),'Seite 2 ZN'!J32,0))</f>
        <v>0</v>
      </c>
      <c r="Q32" s="318"/>
      <c r="R32" s="322">
        <f>SUMPRODUCT(($J$12:$P$12&lt;&gt;"____")*(ROUND(J32:P32,2)))</f>
        <v>0</v>
      </c>
      <c r="S32" s="248"/>
    </row>
    <row r="33" spans="1:19" ht="5.15" customHeight="1" x14ac:dyDescent="0.25">
      <c r="A33" s="147"/>
      <c r="B33" s="93"/>
      <c r="C33" s="93"/>
      <c r="D33" s="93"/>
      <c r="E33" s="93"/>
      <c r="F33" s="93"/>
      <c r="G33" s="145"/>
      <c r="H33" s="327"/>
      <c r="I33" s="318"/>
      <c r="J33" s="327"/>
      <c r="K33" s="318"/>
      <c r="L33" s="327"/>
      <c r="M33" s="318"/>
      <c r="N33" s="327"/>
      <c r="O33" s="318"/>
      <c r="P33" s="327"/>
      <c r="Q33" s="318"/>
      <c r="R33" s="318"/>
      <c r="S33" s="248"/>
    </row>
    <row r="34" spans="1:19" ht="15" customHeight="1" x14ac:dyDescent="0.25">
      <c r="A34" s="146" t="str">
        <f>'Seite 2 ZN'!A34</f>
        <v>2.</v>
      </c>
      <c r="B34" s="143" t="str">
        <f>'Seite 2 ZN'!B34</f>
        <v>Öffentliche Mittel</v>
      </c>
      <c r="C34" s="143"/>
      <c r="D34" s="143"/>
      <c r="E34" s="143"/>
      <c r="F34" s="143"/>
      <c r="G34" s="145"/>
      <c r="H34" s="328"/>
      <c r="I34" s="318"/>
      <c r="J34" s="328"/>
      <c r="K34" s="318"/>
      <c r="L34" s="328"/>
      <c r="M34" s="318"/>
      <c r="N34" s="328"/>
      <c r="O34" s="318"/>
      <c r="P34" s="328"/>
      <c r="Q34" s="318"/>
      <c r="R34" s="318"/>
      <c r="S34" s="248"/>
    </row>
    <row r="35" spans="1:19" ht="15" customHeight="1" x14ac:dyDescent="0.25">
      <c r="A35" s="147" t="str">
        <f>'Seite 2 ZN'!A35</f>
        <v>2.1</v>
      </c>
      <c r="B35" s="93" t="str">
        <f>'Seite 2 ZN'!B35</f>
        <v>Bundesmittel</v>
      </c>
      <c r="C35" s="93"/>
      <c r="D35" s="93"/>
      <c r="E35" s="93"/>
      <c r="F35" s="93"/>
      <c r="G35" s="145"/>
      <c r="H35" s="340"/>
      <c r="I35" s="318"/>
      <c r="J35" s="340"/>
      <c r="K35" s="318"/>
      <c r="L35" s="340"/>
      <c r="M35" s="318"/>
      <c r="N35" s="340"/>
      <c r="O35" s="318"/>
      <c r="P35" s="308">
        <f>IF(OR('Seite 1'!$P$36="",'Seite 1'!$P$38=""),0,IF(YEAR('Seite 1'!$P$36)=YEAR('Seite 1'!$P$38),'Seite 2 ZN'!J35,0))</f>
        <v>0</v>
      </c>
      <c r="Q35" s="318"/>
      <c r="R35" s="319">
        <f>SUMPRODUCT(($J$12:$P$12&lt;&gt;"____")*(ROUND(J35:P35,2)))</f>
        <v>0</v>
      </c>
      <c r="S35" s="248"/>
    </row>
    <row r="36" spans="1:19" ht="15" customHeight="1" x14ac:dyDescent="0.25">
      <c r="A36" s="147" t="str">
        <f>'Seite 2 ZN'!A36</f>
        <v>2.2</v>
      </c>
      <c r="B36" s="93" t="str">
        <f>'Seite 2 ZN'!B36</f>
        <v>Sonstige Mittel des Freistaates Thüringen</v>
      </c>
      <c r="C36" s="93"/>
      <c r="D36" s="93"/>
      <c r="E36" s="93"/>
      <c r="F36" s="93"/>
      <c r="G36" s="145"/>
      <c r="H36" s="338"/>
      <c r="I36" s="318"/>
      <c r="J36" s="338"/>
      <c r="K36" s="318"/>
      <c r="L36" s="338"/>
      <c r="M36" s="318"/>
      <c r="N36" s="338"/>
      <c r="O36" s="318"/>
      <c r="P36" s="313">
        <f>IF(OR('Seite 1'!$P$36="",'Seite 1'!$P$38=""),0,IF(YEAR('Seite 1'!$P$36)=YEAR('Seite 1'!$P$38),'Seite 2 ZN'!J36,0))</f>
        <v>0</v>
      </c>
      <c r="Q36" s="318"/>
      <c r="R36" s="320">
        <f>SUMPRODUCT(($J$12:$P$12&lt;&gt;"____")*(ROUND(J36:P36,2)))</f>
        <v>0</v>
      </c>
      <c r="S36" s="248"/>
    </row>
    <row r="37" spans="1:19" ht="15" customHeight="1" x14ac:dyDescent="0.25">
      <c r="A37" s="147" t="str">
        <f>'Seite 2 ZN'!A37</f>
        <v>2.3</v>
      </c>
      <c r="B37" s="93" t="str">
        <f>'Seite 2 ZN'!B37</f>
        <v>Kommunale Mittel</v>
      </c>
      <c r="C37" s="93"/>
      <c r="D37" s="93"/>
      <c r="E37" s="93"/>
      <c r="F37" s="93"/>
      <c r="G37" s="145"/>
      <c r="H37" s="338"/>
      <c r="I37" s="318"/>
      <c r="J37" s="338"/>
      <c r="K37" s="318"/>
      <c r="L37" s="338"/>
      <c r="M37" s="318"/>
      <c r="N37" s="338"/>
      <c r="O37" s="318"/>
      <c r="P37" s="313">
        <f>IF(OR('Seite 1'!$P$36="",'Seite 1'!$P$38=""),0,IF(YEAR('Seite 1'!$P$36)=YEAR('Seite 1'!$P$38),'Seite 2 ZN'!J37,0))</f>
        <v>0</v>
      </c>
      <c r="Q37" s="318"/>
      <c r="R37" s="320">
        <f>SUMPRODUCT(($J$12:$P$12&lt;&gt;"____")*(ROUND(J37:P37,2)))</f>
        <v>0</v>
      </c>
      <c r="S37" s="248"/>
    </row>
    <row r="38" spans="1:19" ht="15" customHeight="1" x14ac:dyDescent="0.25">
      <c r="A38" s="147" t="str">
        <f>'Seite 2 ZN'!A38</f>
        <v>2.4</v>
      </c>
      <c r="B38" s="93" t="str">
        <f>'Seite 2 ZN'!B38</f>
        <v>Sonstige öffentliche Mittel</v>
      </c>
      <c r="C38" s="93"/>
      <c r="D38" s="93"/>
      <c r="E38" s="93"/>
      <c r="F38" s="93"/>
      <c r="G38" s="145"/>
      <c r="H38" s="338"/>
      <c r="I38" s="318"/>
      <c r="J38" s="338"/>
      <c r="K38" s="318"/>
      <c r="L38" s="338"/>
      <c r="M38" s="318"/>
      <c r="N38" s="338"/>
      <c r="O38" s="318"/>
      <c r="P38" s="313">
        <f>IF(OR('Seite 1'!$P$36="",'Seite 1'!$P$38=""),0,IF(YEAR('Seite 1'!$P$36)=YEAR('Seite 1'!$P$38),'Seite 2 ZN'!J38,0))</f>
        <v>0</v>
      </c>
      <c r="Q38" s="318"/>
      <c r="R38" s="321">
        <f>SUMPRODUCT(($J$12:$P$12&lt;&gt;"____")*(ROUND(J38:P38,2)))</f>
        <v>0</v>
      </c>
      <c r="S38" s="248"/>
    </row>
    <row r="39" spans="1:19" ht="15" customHeight="1" x14ac:dyDescent="0.25">
      <c r="A39" s="147"/>
      <c r="B39" s="133" t="str">
        <f>'Seite 2 ZN'!B39</f>
        <v>Summe Öffentliche Mittel</v>
      </c>
      <c r="C39" s="133"/>
      <c r="D39" s="133"/>
      <c r="E39" s="133"/>
      <c r="F39" s="133"/>
      <c r="G39" s="145"/>
      <c r="H39" s="309">
        <f>SUMPRODUCT(ROUND(H35:H38,2))</f>
        <v>0</v>
      </c>
      <c r="I39" s="318"/>
      <c r="J39" s="309">
        <f>SUMPRODUCT(ROUND(J35:J38,2))</f>
        <v>0</v>
      </c>
      <c r="K39" s="318"/>
      <c r="L39" s="309">
        <f>SUMPRODUCT(ROUND(L35:L38,2))</f>
        <v>0</v>
      </c>
      <c r="M39" s="318"/>
      <c r="N39" s="309">
        <f>SUMPRODUCT(ROUND(N35:N38,2))</f>
        <v>0</v>
      </c>
      <c r="O39" s="318"/>
      <c r="P39" s="309">
        <f>IF(OR('Seite 1'!$P$36="",'Seite 1'!$P$38=""),0,IF(YEAR('Seite 1'!$P$36)=YEAR('Seite 1'!$P$38),'Seite 2 ZN'!J39,0))</f>
        <v>0</v>
      </c>
      <c r="Q39" s="318"/>
      <c r="R39" s="322">
        <f>SUMPRODUCT(($J$12:$P$12&lt;&gt;"____")*(ROUND(J39:P39,2)))</f>
        <v>0</v>
      </c>
      <c r="S39" s="248"/>
    </row>
    <row r="40" spans="1:19" ht="5.15" customHeight="1" x14ac:dyDescent="0.25">
      <c r="A40" s="147"/>
      <c r="B40" s="93"/>
      <c r="C40" s="93"/>
      <c r="D40" s="93"/>
      <c r="E40" s="93"/>
      <c r="F40" s="93"/>
      <c r="G40" s="145"/>
      <c r="H40" s="327"/>
      <c r="I40" s="318"/>
      <c r="J40" s="327"/>
      <c r="K40" s="318"/>
      <c r="L40" s="327"/>
      <c r="M40" s="318"/>
      <c r="N40" s="327"/>
      <c r="O40" s="318"/>
      <c r="P40" s="327"/>
      <c r="Q40" s="318"/>
      <c r="R40" s="318"/>
      <c r="S40" s="248"/>
    </row>
    <row r="41" spans="1:19" ht="15" customHeight="1" x14ac:dyDescent="0.25">
      <c r="A41" s="146" t="str">
        <f>'Seite 2 ZN'!A41</f>
        <v>3.</v>
      </c>
      <c r="B41" s="143" t="str">
        <f>'Seite 2 ZN'!B41</f>
        <v>bewilligte/ausgezahlte Mittel (abzgl. Rückzahlungen)</v>
      </c>
      <c r="C41" s="143"/>
      <c r="D41" s="143"/>
      <c r="E41" s="143"/>
      <c r="F41" s="143"/>
      <c r="G41" s="145"/>
      <c r="H41" s="341"/>
      <c r="I41" s="318"/>
      <c r="J41" s="341"/>
      <c r="K41" s="318"/>
      <c r="L41" s="341"/>
      <c r="M41" s="318"/>
      <c r="N41" s="341"/>
      <c r="O41" s="318"/>
      <c r="P41" s="351">
        <f>IF(OR('Seite 1'!$P$36="",'Seite 1'!$P$38=""),0,IF(YEAR('Seite 1'!$P$36)=YEAR('Seite 1'!$P$38),'Seite 2 ZN'!J41,0))</f>
        <v>0</v>
      </c>
      <c r="Q41" s="318"/>
      <c r="R41" s="322">
        <f>SUMPRODUCT(($J$12:$P$12&lt;&gt;"____")*(ROUND(J41:P41,2)))</f>
        <v>0</v>
      </c>
      <c r="S41" s="248"/>
    </row>
    <row r="42" spans="1:19" ht="5.15" customHeight="1" x14ac:dyDescent="0.25">
      <c r="A42" s="147"/>
      <c r="B42" s="133"/>
      <c r="C42" s="133"/>
      <c r="D42" s="133"/>
      <c r="E42" s="133"/>
      <c r="F42" s="133"/>
      <c r="G42" s="145"/>
      <c r="H42" s="327"/>
      <c r="I42" s="318"/>
      <c r="J42" s="327"/>
      <c r="K42" s="318"/>
      <c r="L42" s="327"/>
      <c r="M42" s="318"/>
      <c r="N42" s="327"/>
      <c r="O42" s="318"/>
      <c r="P42" s="327"/>
      <c r="Q42" s="318"/>
      <c r="R42" s="318"/>
      <c r="S42" s="248"/>
    </row>
    <row r="43" spans="1:19" ht="15" customHeight="1" x14ac:dyDescent="0.25">
      <c r="A43" s="148" t="str">
        <f>'Seite 2 ZN'!A43</f>
        <v>Gesamtsumme der Finanzierung</v>
      </c>
      <c r="B43" s="133"/>
      <c r="C43" s="133"/>
      <c r="D43" s="133"/>
      <c r="E43" s="133"/>
      <c r="F43" s="133"/>
      <c r="G43" s="145"/>
      <c r="H43" s="314">
        <f>H32+H39+ROUND(H41,2)</f>
        <v>0</v>
      </c>
      <c r="I43" s="318"/>
      <c r="J43" s="314">
        <f>J32+J39+ROUND(J41,2)</f>
        <v>0</v>
      </c>
      <c r="K43" s="318"/>
      <c r="L43" s="314">
        <f>L32+L39+ROUND(L41,2)</f>
        <v>0</v>
      </c>
      <c r="M43" s="318"/>
      <c r="N43" s="314">
        <f>N32+N39+ROUND(N41,2)</f>
        <v>0</v>
      </c>
      <c r="O43" s="318"/>
      <c r="P43" s="309">
        <f>IF(OR('Seite 1'!$P$36="",'Seite 1'!$P$38=""),0,IF(YEAR('Seite 1'!$P$36)=YEAR('Seite 1'!$P$38),'Seite 2 ZN'!J43,0))</f>
        <v>0</v>
      </c>
      <c r="Q43" s="318"/>
      <c r="R43" s="322">
        <f>SUMPRODUCT(($J$12:$P$12&lt;&gt;"____")*(ROUND(J43:P43,2)))</f>
        <v>0</v>
      </c>
      <c r="S43" s="248"/>
    </row>
    <row r="44" spans="1:19" ht="5.15" customHeight="1" x14ac:dyDescent="0.25">
      <c r="A44" s="257"/>
      <c r="B44" s="258"/>
      <c r="C44" s="258"/>
      <c r="D44" s="258"/>
      <c r="E44" s="258"/>
      <c r="F44" s="258"/>
      <c r="G44" s="252"/>
      <c r="H44" s="252"/>
      <c r="I44" s="252"/>
      <c r="J44" s="252"/>
      <c r="K44" s="252"/>
      <c r="L44" s="252"/>
      <c r="M44" s="252"/>
      <c r="N44" s="252"/>
      <c r="O44" s="252"/>
      <c r="P44" s="252"/>
      <c r="Q44" s="252"/>
      <c r="R44" s="252"/>
      <c r="S44" s="253"/>
    </row>
    <row r="45" spans="1:19" ht="12" customHeight="1" x14ac:dyDescent="0.25">
      <c r="A45" s="135"/>
      <c r="B45" s="136"/>
      <c r="C45" s="136"/>
      <c r="D45" s="136"/>
      <c r="E45" s="136"/>
      <c r="F45" s="136"/>
    </row>
    <row r="46" spans="1:19" ht="15" customHeight="1" x14ac:dyDescent="0.25">
      <c r="A46" s="241" t="s">
        <v>87</v>
      </c>
      <c r="B46" s="141"/>
      <c r="C46" s="141"/>
      <c r="D46" s="141"/>
      <c r="E46" s="141"/>
      <c r="F46" s="141"/>
      <c r="G46" s="141"/>
      <c r="H46" s="141"/>
      <c r="I46" s="141"/>
      <c r="J46" s="141"/>
      <c r="K46" s="141"/>
      <c r="L46" s="141"/>
      <c r="M46" s="141"/>
      <c r="N46" s="141"/>
      <c r="O46" s="141"/>
      <c r="P46" s="141"/>
      <c r="Q46" s="141"/>
      <c r="R46" s="141"/>
      <c r="S46" s="142"/>
    </row>
    <row r="47" spans="1:19" ht="5.15" customHeight="1" x14ac:dyDescent="0.25">
      <c r="A47" s="274"/>
      <c r="B47" s="275"/>
      <c r="C47" s="275"/>
      <c r="D47" s="275"/>
      <c r="E47" s="275"/>
      <c r="F47" s="275"/>
      <c r="G47" s="276"/>
      <c r="H47" s="276"/>
      <c r="I47" s="276"/>
      <c r="J47" s="276"/>
      <c r="K47" s="276"/>
      <c r="L47" s="276"/>
      <c r="M47" s="276"/>
      <c r="N47" s="276"/>
      <c r="O47" s="276"/>
      <c r="P47" s="276"/>
      <c r="Q47" s="276"/>
      <c r="R47" s="276"/>
      <c r="S47" s="262"/>
    </row>
    <row r="48" spans="1:19" ht="15" customHeight="1" x14ac:dyDescent="0.25">
      <c r="A48" s="277"/>
      <c r="B48" s="94" t="s">
        <v>88</v>
      </c>
      <c r="C48" s="136"/>
      <c r="D48" s="136"/>
      <c r="E48" s="136"/>
      <c r="F48" s="136"/>
      <c r="G48" s="145"/>
      <c r="H48" s="344">
        <f>H19-H43</f>
        <v>0</v>
      </c>
      <c r="I48" s="145"/>
      <c r="J48" s="145"/>
      <c r="K48" s="145"/>
      <c r="L48" s="145"/>
      <c r="M48" s="145"/>
      <c r="N48" s="145"/>
      <c r="O48" s="145"/>
      <c r="P48" s="145"/>
      <c r="Q48" s="145"/>
      <c r="R48" s="145"/>
      <c r="S48" s="248"/>
    </row>
    <row r="49" spans="1:19" ht="5.15" customHeight="1" x14ac:dyDescent="0.25">
      <c r="A49" s="257"/>
      <c r="B49" s="258"/>
      <c r="C49" s="258"/>
      <c r="D49" s="258"/>
      <c r="E49" s="258"/>
      <c r="F49" s="258"/>
      <c r="G49" s="252"/>
      <c r="H49" s="252"/>
      <c r="I49" s="252"/>
      <c r="J49" s="252"/>
      <c r="K49" s="252"/>
      <c r="L49" s="252"/>
      <c r="M49" s="252"/>
      <c r="N49" s="252"/>
      <c r="O49" s="252"/>
      <c r="P49" s="252"/>
      <c r="Q49" s="252"/>
      <c r="R49" s="252"/>
      <c r="S49" s="253"/>
    </row>
    <row r="50" spans="1:19" ht="12" customHeight="1" x14ac:dyDescent="0.25">
      <c r="F50" s="265"/>
      <c r="H50" s="181"/>
      <c r="J50" s="181"/>
      <c r="L50" s="181"/>
      <c r="N50" s="181"/>
      <c r="P50" s="181"/>
      <c r="R50" s="181"/>
    </row>
    <row r="51" spans="1:19" ht="12" customHeight="1" x14ac:dyDescent="0.25">
      <c r="F51" s="265"/>
      <c r="H51" s="181"/>
      <c r="J51" s="181"/>
      <c r="L51" s="181"/>
      <c r="N51" s="181"/>
      <c r="P51" s="181"/>
      <c r="R51" s="181"/>
    </row>
    <row r="52" spans="1:19" ht="12" customHeight="1" x14ac:dyDescent="0.25">
      <c r="F52" s="265"/>
      <c r="H52" s="181"/>
      <c r="J52" s="181"/>
      <c r="L52" s="181"/>
      <c r="N52" s="181"/>
      <c r="P52" s="181"/>
      <c r="R52" s="181"/>
    </row>
    <row r="53" spans="1:19" s="21" customFormat="1" ht="12" customHeight="1" x14ac:dyDescent="0.25">
      <c r="A53" s="483"/>
      <c r="B53" s="483"/>
      <c r="C53" s="483"/>
      <c r="D53" s="483"/>
      <c r="E53" s="483"/>
      <c r="F53" s="483"/>
      <c r="J53" s="492"/>
      <c r="K53" s="492"/>
      <c r="L53" s="492"/>
      <c r="M53" s="492"/>
      <c r="N53" s="492"/>
      <c r="O53" s="492"/>
      <c r="P53" s="492"/>
      <c r="Q53" s="144"/>
    </row>
    <row r="54" spans="1:19" s="21" customFormat="1" ht="12" customHeight="1" x14ac:dyDescent="0.25">
      <c r="A54" s="484"/>
      <c r="B54" s="484"/>
      <c r="C54" s="484"/>
      <c r="D54" s="484"/>
      <c r="E54" s="485">
        <f ca="1">IF('Seite 1'!$O$17="","",'Seite 1'!$O$17)</f>
        <v>45408</v>
      </c>
      <c r="F54" s="485"/>
      <c r="J54" s="482"/>
      <c r="K54" s="482"/>
      <c r="L54" s="482"/>
      <c r="M54" s="482"/>
      <c r="N54" s="482"/>
      <c r="O54" s="482"/>
      <c r="P54" s="482"/>
      <c r="Q54" s="144"/>
    </row>
    <row r="55" spans="1:19" s="24" customFormat="1" ht="12" customHeight="1" x14ac:dyDescent="0.25">
      <c r="A55" s="167" t="s">
        <v>5</v>
      </c>
      <c r="B55" s="20"/>
      <c r="C55" s="20"/>
      <c r="D55" s="20"/>
      <c r="E55" s="20"/>
      <c r="J55" s="22" t="s">
        <v>36</v>
      </c>
      <c r="L55" s="259"/>
      <c r="N55" s="259"/>
    </row>
    <row r="56" spans="1:19" s="24" customFormat="1" ht="12" customHeight="1" x14ac:dyDescent="0.25">
      <c r="A56" s="20"/>
      <c r="B56" s="20"/>
      <c r="C56" s="20"/>
      <c r="D56" s="20"/>
      <c r="E56" s="20"/>
      <c r="F56" s="20"/>
      <c r="J56" s="167" t="s">
        <v>85</v>
      </c>
      <c r="L56" s="20"/>
      <c r="N56" s="20"/>
    </row>
    <row r="57" spans="1:19" s="31" customFormat="1" ht="5.15" customHeight="1" x14ac:dyDescent="0.25">
      <c r="A57" s="47"/>
      <c r="B57" s="46"/>
      <c r="C57" s="33"/>
      <c r="D57" s="33"/>
      <c r="E57" s="33"/>
      <c r="F57" s="33"/>
      <c r="S57" s="34"/>
    </row>
    <row r="58" spans="1:19" s="4" customFormat="1" ht="12" customHeight="1" x14ac:dyDescent="0.25">
      <c r="A58" s="9" t="s">
        <v>13</v>
      </c>
      <c r="B58" s="10" t="s">
        <v>86</v>
      </c>
      <c r="C58" s="166"/>
      <c r="D58" s="166"/>
      <c r="E58" s="166"/>
      <c r="F58" s="166"/>
      <c r="G58" s="28"/>
      <c r="H58" s="28"/>
      <c r="I58" s="28"/>
      <c r="J58" s="28"/>
      <c r="K58" s="28"/>
      <c r="L58" s="28"/>
      <c r="M58" s="28"/>
      <c r="N58" s="28"/>
      <c r="O58" s="28"/>
      <c r="P58" s="28"/>
      <c r="Q58" s="28"/>
      <c r="R58" s="28"/>
      <c r="S58" s="28"/>
    </row>
    <row r="59" spans="1:19" s="4" customFormat="1" ht="5.15" customHeight="1" x14ac:dyDescent="0.25">
      <c r="A59" s="9"/>
      <c r="B59" s="166"/>
      <c r="C59" s="166"/>
      <c r="D59" s="166"/>
      <c r="E59" s="166"/>
      <c r="F59" s="166"/>
      <c r="G59" s="28"/>
      <c r="H59" s="28"/>
      <c r="I59" s="28"/>
      <c r="J59" s="28"/>
      <c r="K59" s="28"/>
      <c r="L59" s="28"/>
      <c r="M59" s="28"/>
      <c r="N59" s="28"/>
      <c r="O59" s="28"/>
      <c r="P59" s="28"/>
      <c r="Q59" s="28"/>
      <c r="R59" s="28"/>
      <c r="S59" s="28"/>
    </row>
    <row r="60" spans="1:19" s="134" customFormat="1" ht="12" customHeight="1" x14ac:dyDescent="0.25">
      <c r="A60" s="137" t="str">
        <f>'Seite 1'!$A$65</f>
        <v xml:space="preserve">VWN LAT - Kofinanzierung Bundesprojekte </v>
      </c>
    </row>
    <row r="61" spans="1:19" s="134" customFormat="1" ht="12" customHeight="1" x14ac:dyDescent="0.25">
      <c r="A61" s="137" t="str">
        <f>'Seite 1'!$A$66</f>
        <v>Formularversion: V 2.1 vom 26.04.24 - öffentlich -</v>
      </c>
    </row>
  </sheetData>
  <sheetProtection password="EF62" sheet="1" objects="1" scenarios="1" autoFilter="0"/>
  <mergeCells count="10">
    <mergeCell ref="P4:S4"/>
    <mergeCell ref="P2:S2"/>
    <mergeCell ref="A53:F53"/>
    <mergeCell ref="J53:P53"/>
    <mergeCell ref="A54:D54"/>
    <mergeCell ref="E54:F54"/>
    <mergeCell ref="J54:P54"/>
    <mergeCell ref="P3:S3"/>
    <mergeCell ref="A1:F4"/>
    <mergeCell ref="P1:S1"/>
  </mergeCells>
  <conditionalFormatting sqref="A1:F4">
    <cfRule type="cellIs" dxfId="9" priority="33" stopIfTrue="1" operator="equal">
      <formula>""</formula>
    </cfRule>
  </conditionalFormatting>
  <conditionalFormatting sqref="J24:N43 J10:N19">
    <cfRule type="expression" dxfId="8" priority="5" stopIfTrue="1">
      <formula>J$12="____"</formula>
    </cfRule>
  </conditionalFormatting>
  <conditionalFormatting sqref="P1:S4">
    <cfRule type="cellIs" dxfId="7" priority="38" stopIfTrue="1" operator="equal">
      <formula>0</formula>
    </cfRule>
  </conditionalFormatting>
  <conditionalFormatting sqref="H48">
    <cfRule type="cellIs" dxfId="6" priority="1" stopIfTrue="1" operator="notEqual">
      <formula>0</formula>
    </cfRule>
  </conditionalFormatting>
  <printOptions horizontalCentered="1"/>
  <pageMargins left="0.19685039370078741" right="0.19685039370078741" top="0.59055118110236227" bottom="0.19685039370078741" header="0.19685039370078741" footer="0.19685039370078741"/>
  <pageSetup paperSize="9" scale="76" orientation="landscape" r:id="rId1"/>
  <headerFooter>
    <oddFooter>&amp;C&amp;9&amp;A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pageSetUpPr fitToPage="1"/>
  </sheetPr>
  <dimension ref="A1:Y70"/>
  <sheetViews>
    <sheetView showGridLines="0" zoomScaleNormal="100" workbookViewId="0">
      <selection activeCell="A46" sqref="A46:I46"/>
    </sheetView>
  </sheetViews>
  <sheetFormatPr baseColWidth="10" defaultColWidth="11.453125" defaultRowHeight="12.75" customHeight="1" x14ac:dyDescent="0.25"/>
  <cols>
    <col min="1" max="17" width="5.1796875" style="93" customWidth="1"/>
    <col min="18" max="18" width="5.1796875" style="94" customWidth="1"/>
    <col min="19" max="19" width="0.81640625" style="93" customWidth="1"/>
    <col min="20" max="16384" width="11.453125" style="93"/>
  </cols>
  <sheetData>
    <row r="1" spans="1:19" ht="15" customHeight="1" x14ac:dyDescent="0.25">
      <c r="A1" s="133"/>
      <c r="N1" s="30" t="s">
        <v>92</v>
      </c>
      <c r="O1" s="486">
        <f>'Seite 1'!$O$18</f>
        <v>0</v>
      </c>
      <c r="P1" s="487"/>
      <c r="Q1" s="487"/>
      <c r="R1" s="487"/>
      <c r="S1" s="503"/>
    </row>
    <row r="2" spans="1:19" ht="15" customHeight="1" x14ac:dyDescent="0.25">
      <c r="A2" s="133"/>
      <c r="N2" s="30" t="s">
        <v>96</v>
      </c>
      <c r="O2" s="486" t="str">
        <f>'Seite 1'!$Z$12</f>
        <v/>
      </c>
      <c r="P2" s="487"/>
      <c r="Q2" s="487"/>
      <c r="R2" s="487"/>
      <c r="S2" s="488"/>
    </row>
    <row r="3" spans="1:19" ht="15" customHeight="1" x14ac:dyDescent="0.25">
      <c r="A3" s="133"/>
      <c r="N3" s="30" t="s">
        <v>95</v>
      </c>
      <c r="O3" s="486" t="str">
        <f>'Seite 1'!$AA$12</f>
        <v/>
      </c>
      <c r="P3" s="487"/>
      <c r="Q3" s="487"/>
      <c r="R3" s="487"/>
      <c r="S3" s="488"/>
    </row>
    <row r="4" spans="1:19" ht="15" customHeight="1" x14ac:dyDescent="0.25">
      <c r="B4" s="133"/>
      <c r="C4" s="133"/>
      <c r="D4" s="133"/>
      <c r="E4" s="133"/>
      <c r="F4" s="133"/>
      <c r="G4" s="133"/>
      <c r="H4" s="133"/>
      <c r="I4" s="133"/>
      <c r="J4" s="133"/>
      <c r="K4" s="133"/>
      <c r="L4" s="133"/>
      <c r="N4" s="132" t="s">
        <v>93</v>
      </c>
      <c r="O4" s="489">
        <f ca="1">'Seite 1'!$O$17</f>
        <v>45408</v>
      </c>
      <c r="P4" s="505"/>
      <c r="Q4" s="505"/>
      <c r="R4" s="505"/>
      <c r="S4" s="506"/>
    </row>
    <row r="5" spans="1:19" ht="12" customHeight="1" x14ac:dyDescent="0.25"/>
    <row r="6" spans="1:19" s="128" customFormat="1" ht="15" customHeight="1" x14ac:dyDescent="0.25">
      <c r="A6" s="131" t="s">
        <v>118</v>
      </c>
      <c r="B6" s="130"/>
      <c r="C6" s="130"/>
      <c r="D6" s="130"/>
      <c r="E6" s="130"/>
      <c r="F6" s="130"/>
      <c r="G6" s="130"/>
      <c r="H6" s="130"/>
      <c r="I6" s="130"/>
      <c r="J6" s="130"/>
      <c r="K6" s="130"/>
      <c r="L6" s="130"/>
      <c r="M6" s="130"/>
      <c r="N6" s="130"/>
      <c r="O6" s="130"/>
      <c r="P6" s="130"/>
      <c r="Q6" s="130"/>
      <c r="R6" s="130"/>
      <c r="S6" s="129"/>
    </row>
    <row r="7" spans="1:19" ht="5.15" customHeight="1" x14ac:dyDescent="0.25">
      <c r="A7" s="127"/>
      <c r="B7" s="101"/>
      <c r="C7" s="101"/>
      <c r="D7" s="101"/>
      <c r="E7" s="101"/>
      <c r="F7" s="101"/>
      <c r="G7" s="101"/>
      <c r="H7" s="101"/>
      <c r="I7" s="101"/>
      <c r="J7" s="101"/>
      <c r="K7" s="101"/>
      <c r="L7" s="101"/>
      <c r="M7" s="101"/>
      <c r="N7" s="101"/>
      <c r="O7" s="101"/>
      <c r="P7" s="101"/>
      <c r="Q7" s="101"/>
      <c r="R7" s="126"/>
      <c r="S7" s="125"/>
    </row>
    <row r="8" spans="1:19" ht="18" customHeight="1" x14ac:dyDescent="0.25">
      <c r="A8" s="124" t="s">
        <v>42</v>
      </c>
      <c r="N8" s="122"/>
      <c r="O8" s="122"/>
      <c r="P8" s="122"/>
      <c r="Q8" s="122"/>
      <c r="S8" s="108"/>
    </row>
    <row r="9" spans="1:19" ht="5.15" customHeight="1" x14ac:dyDescent="0.25">
      <c r="A9" s="123"/>
      <c r="N9" s="122"/>
      <c r="O9" s="122"/>
      <c r="P9" s="122"/>
      <c r="Q9" s="122"/>
      <c r="R9" s="122"/>
      <c r="S9" s="108"/>
    </row>
    <row r="10" spans="1:19" ht="18" customHeight="1" x14ac:dyDescent="0.25">
      <c r="A10" s="111" t="s">
        <v>37</v>
      </c>
      <c r="B10" s="93" t="s">
        <v>52</v>
      </c>
      <c r="O10" s="94"/>
      <c r="P10" s="113"/>
      <c r="Q10" s="113"/>
      <c r="S10" s="108"/>
    </row>
    <row r="11" spans="1:19" ht="5.15" customHeight="1" x14ac:dyDescent="0.25">
      <c r="A11" s="111"/>
      <c r="E11" s="121"/>
      <c r="F11" s="121"/>
      <c r="G11" s="121"/>
      <c r="R11" s="93"/>
      <c r="S11" s="108"/>
    </row>
    <row r="12" spans="1:19" ht="18" customHeight="1" x14ac:dyDescent="0.25">
      <c r="A12" s="111" t="s">
        <v>37</v>
      </c>
      <c r="B12" s="93" t="s">
        <v>41</v>
      </c>
      <c r="O12" s="94"/>
      <c r="P12" s="113"/>
      <c r="Q12" s="113"/>
      <c r="S12" s="108"/>
    </row>
    <row r="13" spans="1:19" ht="5.15" customHeight="1" x14ac:dyDescent="0.25">
      <c r="A13" s="111"/>
      <c r="O13" s="94"/>
      <c r="P13" s="113"/>
      <c r="Q13" s="113"/>
      <c r="S13" s="108"/>
    </row>
    <row r="14" spans="1:19" ht="18" customHeight="1" x14ac:dyDescent="0.25">
      <c r="A14" s="111" t="s">
        <v>37</v>
      </c>
      <c r="B14" s="93" t="s">
        <v>53</v>
      </c>
      <c r="O14" s="94"/>
      <c r="P14" s="113"/>
      <c r="Q14" s="113"/>
      <c r="S14" s="108"/>
    </row>
    <row r="15" spans="1:19" ht="5.15" customHeight="1" x14ac:dyDescent="0.25">
      <c r="A15" s="111"/>
      <c r="B15" s="113"/>
      <c r="C15" s="113"/>
      <c r="D15" s="113"/>
      <c r="E15" s="113"/>
      <c r="F15" s="113"/>
      <c r="G15" s="113"/>
      <c r="H15" s="113"/>
      <c r="I15" s="113"/>
      <c r="J15" s="113"/>
      <c r="K15" s="113"/>
      <c r="L15" s="113"/>
      <c r="M15" s="113"/>
      <c r="N15" s="113"/>
      <c r="O15" s="113"/>
      <c r="P15" s="113"/>
      <c r="Q15" s="113"/>
      <c r="S15" s="108"/>
    </row>
    <row r="16" spans="1:19" s="115" customFormat="1" ht="18" customHeight="1" x14ac:dyDescent="0.25">
      <c r="A16" s="111" t="s">
        <v>37</v>
      </c>
      <c r="B16" s="93" t="s">
        <v>133</v>
      </c>
      <c r="C16" s="93"/>
      <c r="D16" s="93"/>
      <c r="E16" s="93"/>
      <c r="F16" s="93"/>
      <c r="G16" s="93"/>
      <c r="H16" s="93"/>
      <c r="I16" s="93"/>
      <c r="J16" s="93"/>
      <c r="K16" s="93"/>
      <c r="L16" s="93"/>
      <c r="M16" s="93"/>
      <c r="S16" s="117"/>
    </row>
    <row r="17" spans="1:25" s="115" customFormat="1" ht="5.15" customHeight="1" x14ac:dyDescent="0.25">
      <c r="A17" s="120"/>
      <c r="B17" s="118"/>
      <c r="C17" s="118"/>
      <c r="D17" s="118"/>
      <c r="E17" s="118"/>
      <c r="F17" s="118"/>
      <c r="G17" s="118"/>
      <c r="H17" s="118"/>
      <c r="I17" s="118"/>
      <c r="J17" s="118"/>
      <c r="K17" s="118"/>
      <c r="L17" s="118"/>
      <c r="M17" s="118"/>
      <c r="S17" s="117"/>
    </row>
    <row r="18" spans="1:25" s="115" customFormat="1" ht="18" customHeight="1" x14ac:dyDescent="0.25">
      <c r="A18" s="116"/>
      <c r="B18" s="38"/>
      <c r="C18" s="39" t="s">
        <v>40</v>
      </c>
      <c r="D18" s="39"/>
      <c r="E18" s="39"/>
      <c r="F18" s="40"/>
      <c r="H18" s="38"/>
      <c r="I18" s="39" t="s">
        <v>39</v>
      </c>
      <c r="J18" s="39"/>
      <c r="K18" s="39"/>
      <c r="L18" s="40"/>
      <c r="S18" s="119"/>
      <c r="T18" s="118"/>
      <c r="U18" s="118"/>
      <c r="V18" s="118"/>
      <c r="W18" s="118"/>
      <c r="X18" s="118"/>
      <c r="Y18" s="118"/>
    </row>
    <row r="19" spans="1:25" s="115" customFormat="1" ht="5.15" customHeight="1" x14ac:dyDescent="0.25">
      <c r="A19" s="116"/>
      <c r="B19" s="109"/>
      <c r="C19" s="99"/>
      <c r="D19" s="99"/>
      <c r="E19" s="99"/>
      <c r="F19" s="99"/>
      <c r="G19" s="109"/>
      <c r="H19" s="109"/>
      <c r="I19" s="109"/>
      <c r="J19" s="109"/>
      <c r="K19" s="109"/>
      <c r="L19" s="109"/>
      <c r="M19" s="109"/>
      <c r="S19" s="117"/>
    </row>
    <row r="20" spans="1:25" s="115" customFormat="1" ht="18" customHeight="1" x14ac:dyDescent="0.25">
      <c r="A20" s="116"/>
      <c r="B20" s="93" t="s">
        <v>38</v>
      </c>
      <c r="C20" s="93"/>
      <c r="D20" s="93"/>
      <c r="E20" s="93"/>
      <c r="F20" s="93"/>
      <c r="G20" s="93"/>
      <c r="H20" s="93"/>
      <c r="I20" s="93"/>
      <c r="J20" s="93"/>
      <c r="K20" s="93"/>
      <c r="L20" s="93"/>
      <c r="M20" s="93"/>
      <c r="S20" s="108"/>
    </row>
    <row r="21" spans="1:25" ht="5.15" customHeight="1" x14ac:dyDescent="0.25">
      <c r="A21" s="114"/>
      <c r="B21" s="94"/>
      <c r="C21" s="94"/>
      <c r="D21" s="94"/>
      <c r="E21" s="94"/>
      <c r="F21" s="94"/>
      <c r="G21" s="94"/>
      <c r="H21" s="94"/>
      <c r="I21" s="94"/>
      <c r="J21" s="94"/>
      <c r="K21" s="94"/>
      <c r="L21" s="94"/>
      <c r="M21" s="112"/>
      <c r="N21" s="112"/>
      <c r="O21" s="94"/>
      <c r="P21" s="113"/>
      <c r="Q21" s="113"/>
      <c r="S21" s="108"/>
    </row>
    <row r="22" spans="1:25" ht="18" customHeight="1" x14ac:dyDescent="0.25">
      <c r="A22" s="111" t="s">
        <v>37</v>
      </c>
      <c r="B22" s="502" t="s">
        <v>144</v>
      </c>
      <c r="C22" s="502"/>
      <c r="D22" s="502"/>
      <c r="E22" s="502"/>
      <c r="F22" s="502"/>
      <c r="G22" s="502"/>
      <c r="H22" s="502"/>
      <c r="I22" s="502"/>
      <c r="J22" s="502"/>
      <c r="K22" s="502"/>
      <c r="L22" s="502"/>
      <c r="M22" s="502"/>
      <c r="N22" s="502"/>
      <c r="O22" s="502"/>
      <c r="P22" s="502"/>
      <c r="Q22" s="502"/>
      <c r="R22" s="502"/>
      <c r="S22" s="108"/>
    </row>
    <row r="23" spans="1:25" ht="12" customHeight="1" x14ac:dyDescent="0.25">
      <c r="A23" s="111"/>
      <c r="B23" s="502"/>
      <c r="C23" s="502"/>
      <c r="D23" s="502"/>
      <c r="E23" s="502"/>
      <c r="F23" s="502"/>
      <c r="G23" s="502"/>
      <c r="H23" s="502"/>
      <c r="I23" s="502"/>
      <c r="J23" s="502"/>
      <c r="K23" s="502"/>
      <c r="L23" s="502"/>
      <c r="M23" s="502"/>
      <c r="N23" s="502"/>
      <c r="O23" s="502"/>
      <c r="P23" s="502"/>
      <c r="Q23" s="502"/>
      <c r="R23" s="502"/>
      <c r="S23" s="108"/>
    </row>
    <row r="24" spans="1:25" ht="12" customHeight="1" x14ac:dyDescent="0.25">
      <c r="A24" s="111"/>
      <c r="B24" s="502"/>
      <c r="C24" s="502"/>
      <c r="D24" s="502"/>
      <c r="E24" s="502"/>
      <c r="F24" s="502"/>
      <c r="G24" s="502"/>
      <c r="H24" s="502"/>
      <c r="I24" s="502"/>
      <c r="J24" s="502"/>
      <c r="K24" s="502"/>
      <c r="L24" s="502"/>
      <c r="M24" s="502"/>
      <c r="N24" s="502"/>
      <c r="O24" s="502"/>
      <c r="P24" s="502"/>
      <c r="Q24" s="502"/>
      <c r="R24" s="502"/>
      <c r="S24" s="108"/>
    </row>
    <row r="25" spans="1:25" ht="12" customHeight="1" x14ac:dyDescent="0.25">
      <c r="A25" s="111"/>
      <c r="B25" s="502"/>
      <c r="C25" s="502"/>
      <c r="D25" s="502"/>
      <c r="E25" s="502"/>
      <c r="F25" s="502"/>
      <c r="G25" s="502"/>
      <c r="H25" s="502"/>
      <c r="I25" s="502"/>
      <c r="J25" s="502"/>
      <c r="K25" s="502"/>
      <c r="L25" s="502"/>
      <c r="M25" s="502"/>
      <c r="N25" s="502"/>
      <c r="O25" s="502"/>
      <c r="P25" s="502"/>
      <c r="Q25" s="502"/>
      <c r="R25" s="502"/>
      <c r="S25" s="108"/>
    </row>
    <row r="26" spans="1:25" ht="12" customHeight="1" x14ac:dyDescent="0.25">
      <c r="A26" s="111"/>
      <c r="B26" s="502"/>
      <c r="C26" s="502"/>
      <c r="D26" s="502"/>
      <c r="E26" s="502"/>
      <c r="F26" s="502"/>
      <c r="G26" s="502"/>
      <c r="H26" s="502"/>
      <c r="I26" s="502"/>
      <c r="J26" s="502"/>
      <c r="K26" s="502"/>
      <c r="L26" s="502"/>
      <c r="M26" s="502"/>
      <c r="N26" s="502"/>
      <c r="O26" s="502"/>
      <c r="P26" s="502"/>
      <c r="Q26" s="502"/>
      <c r="R26" s="502"/>
      <c r="S26" s="108"/>
    </row>
    <row r="27" spans="1:25" ht="5.15" customHeight="1" x14ac:dyDescent="0.25">
      <c r="A27" s="114"/>
      <c r="B27" s="94"/>
      <c r="C27" s="94"/>
      <c r="D27" s="94"/>
      <c r="E27" s="94"/>
      <c r="F27" s="94"/>
      <c r="G27" s="94"/>
      <c r="H27" s="94"/>
      <c r="I27" s="94"/>
      <c r="J27" s="94"/>
      <c r="K27" s="94"/>
      <c r="L27" s="94"/>
      <c r="M27" s="112"/>
      <c r="N27" s="112"/>
      <c r="O27" s="94"/>
      <c r="P27" s="113"/>
      <c r="Q27" s="113"/>
      <c r="S27" s="108"/>
    </row>
    <row r="28" spans="1:25" ht="18" customHeight="1" x14ac:dyDescent="0.25">
      <c r="A28" s="111" t="s">
        <v>37</v>
      </c>
      <c r="B28" s="502" t="s">
        <v>106</v>
      </c>
      <c r="C28" s="502"/>
      <c r="D28" s="502"/>
      <c r="E28" s="502"/>
      <c r="F28" s="502"/>
      <c r="G28" s="502"/>
      <c r="H28" s="502"/>
      <c r="I28" s="502"/>
      <c r="J28" s="502"/>
      <c r="K28" s="502"/>
      <c r="L28" s="502"/>
      <c r="M28" s="502"/>
      <c r="N28" s="502"/>
      <c r="O28" s="502"/>
      <c r="P28" s="502"/>
      <c r="Q28" s="502"/>
      <c r="R28" s="502"/>
      <c r="S28" s="108"/>
    </row>
    <row r="29" spans="1:25" ht="12" customHeight="1" x14ac:dyDescent="0.25">
      <c r="A29" s="111"/>
      <c r="B29" s="502"/>
      <c r="C29" s="502"/>
      <c r="D29" s="502"/>
      <c r="E29" s="502"/>
      <c r="F29" s="502"/>
      <c r="G29" s="502"/>
      <c r="H29" s="502"/>
      <c r="I29" s="502"/>
      <c r="J29" s="502"/>
      <c r="K29" s="502"/>
      <c r="L29" s="502"/>
      <c r="M29" s="502"/>
      <c r="N29" s="502"/>
      <c r="O29" s="502"/>
      <c r="P29" s="502"/>
      <c r="Q29" s="502"/>
      <c r="R29" s="502"/>
      <c r="S29" s="108"/>
    </row>
    <row r="30" spans="1:25" ht="12" customHeight="1" x14ac:dyDescent="0.25">
      <c r="A30" s="111"/>
      <c r="B30" s="502"/>
      <c r="C30" s="502"/>
      <c r="D30" s="502"/>
      <c r="E30" s="502"/>
      <c r="F30" s="502"/>
      <c r="G30" s="502"/>
      <c r="H30" s="502"/>
      <c r="I30" s="502"/>
      <c r="J30" s="502"/>
      <c r="K30" s="502"/>
      <c r="L30" s="502"/>
      <c r="M30" s="502"/>
      <c r="N30" s="502"/>
      <c r="O30" s="502"/>
      <c r="P30" s="502"/>
      <c r="Q30" s="502"/>
      <c r="R30" s="502"/>
      <c r="S30" s="108"/>
    </row>
    <row r="31" spans="1:25" ht="5.15" customHeight="1" x14ac:dyDescent="0.25">
      <c r="A31" s="111"/>
      <c r="B31" s="112"/>
      <c r="C31" s="112"/>
      <c r="D31" s="112"/>
      <c r="E31" s="112"/>
      <c r="F31" s="112"/>
      <c r="G31" s="112"/>
      <c r="H31" s="112"/>
      <c r="I31" s="112"/>
      <c r="J31" s="112"/>
      <c r="K31" s="112"/>
      <c r="L31" s="112"/>
      <c r="M31" s="112"/>
      <c r="N31" s="112"/>
      <c r="O31" s="112"/>
      <c r="P31" s="112"/>
      <c r="Q31" s="112"/>
      <c r="R31" s="112"/>
      <c r="S31" s="108"/>
    </row>
    <row r="32" spans="1:25" s="12" customFormat="1" ht="18" customHeight="1" x14ac:dyDescent="0.25">
      <c r="A32" s="165" t="s">
        <v>37</v>
      </c>
      <c r="B32" s="504" t="s">
        <v>107</v>
      </c>
      <c r="C32" s="504"/>
      <c r="D32" s="504"/>
      <c r="E32" s="504"/>
      <c r="F32" s="504"/>
      <c r="G32" s="504"/>
      <c r="H32" s="504"/>
      <c r="I32" s="504"/>
      <c r="J32" s="504"/>
      <c r="K32" s="504"/>
      <c r="L32" s="504"/>
      <c r="M32" s="504"/>
      <c r="N32" s="504"/>
      <c r="O32" s="504"/>
      <c r="P32" s="504"/>
      <c r="Q32" s="504"/>
      <c r="R32" s="504"/>
      <c r="S32" s="27"/>
    </row>
    <row r="33" spans="1:19" s="12" customFormat="1" ht="12" customHeight="1" x14ac:dyDescent="0.25">
      <c r="A33" s="165"/>
      <c r="B33" s="504"/>
      <c r="C33" s="504"/>
      <c r="D33" s="504"/>
      <c r="E33" s="504"/>
      <c r="F33" s="504"/>
      <c r="G33" s="504"/>
      <c r="H33" s="504"/>
      <c r="I33" s="504"/>
      <c r="J33" s="504"/>
      <c r="K33" s="504"/>
      <c r="L33" s="504"/>
      <c r="M33" s="504"/>
      <c r="N33" s="504"/>
      <c r="O33" s="504"/>
      <c r="P33" s="504"/>
      <c r="Q33" s="504"/>
      <c r="R33" s="504"/>
      <c r="S33" s="27"/>
    </row>
    <row r="34" spans="1:19" ht="5.15" customHeight="1" x14ac:dyDescent="0.25">
      <c r="A34" s="111"/>
      <c r="B34" s="112"/>
      <c r="C34" s="112"/>
      <c r="D34" s="112"/>
      <c r="E34" s="112"/>
      <c r="F34" s="112"/>
      <c r="G34" s="112"/>
      <c r="H34" s="112"/>
      <c r="I34" s="112"/>
      <c r="J34" s="112"/>
      <c r="K34" s="112"/>
      <c r="L34" s="112"/>
      <c r="M34" s="112"/>
      <c r="N34" s="112"/>
      <c r="O34" s="112"/>
      <c r="P34" s="112"/>
      <c r="Q34" s="112"/>
      <c r="R34" s="112"/>
      <c r="S34" s="108"/>
    </row>
    <row r="35" spans="1:19" ht="18" customHeight="1" x14ac:dyDescent="0.25">
      <c r="A35" s="111" t="s">
        <v>37</v>
      </c>
      <c r="B35" s="502" t="s">
        <v>108</v>
      </c>
      <c r="C35" s="502"/>
      <c r="D35" s="502"/>
      <c r="E35" s="502"/>
      <c r="F35" s="502"/>
      <c r="G35" s="502"/>
      <c r="H35" s="502"/>
      <c r="I35" s="502"/>
      <c r="J35" s="502"/>
      <c r="K35" s="502"/>
      <c r="L35" s="502"/>
      <c r="M35" s="502"/>
      <c r="N35" s="502"/>
      <c r="O35" s="502"/>
      <c r="P35" s="502"/>
      <c r="Q35" s="502"/>
      <c r="R35" s="502"/>
      <c r="S35" s="108"/>
    </row>
    <row r="36" spans="1:19" ht="12" customHeight="1" x14ac:dyDescent="0.25">
      <c r="A36" s="110"/>
      <c r="B36" s="502"/>
      <c r="C36" s="502"/>
      <c r="D36" s="502"/>
      <c r="E36" s="502"/>
      <c r="F36" s="502"/>
      <c r="G36" s="502"/>
      <c r="H36" s="502"/>
      <c r="I36" s="502"/>
      <c r="J36" s="502"/>
      <c r="K36" s="502"/>
      <c r="L36" s="502"/>
      <c r="M36" s="502"/>
      <c r="N36" s="502"/>
      <c r="O36" s="502"/>
      <c r="P36" s="502"/>
      <c r="Q36" s="502"/>
      <c r="R36" s="502"/>
      <c r="S36" s="108"/>
    </row>
    <row r="37" spans="1:19" ht="5.15" customHeight="1" x14ac:dyDescent="0.25">
      <c r="A37" s="110"/>
      <c r="B37" s="360"/>
      <c r="C37" s="360"/>
      <c r="D37" s="360"/>
      <c r="E37" s="360"/>
      <c r="F37" s="360"/>
      <c r="G37" s="360"/>
      <c r="H37" s="360"/>
      <c r="I37" s="360"/>
      <c r="J37" s="360"/>
      <c r="K37" s="360"/>
      <c r="L37" s="360"/>
      <c r="M37" s="360"/>
      <c r="N37" s="360"/>
      <c r="O37" s="360"/>
      <c r="P37" s="360"/>
      <c r="Q37" s="360"/>
      <c r="R37" s="360"/>
      <c r="S37" s="108"/>
    </row>
    <row r="38" spans="1:19" ht="18" customHeight="1" x14ac:dyDescent="0.25">
      <c r="A38" s="111" t="s">
        <v>37</v>
      </c>
      <c r="B38" s="502" t="s">
        <v>161</v>
      </c>
      <c r="C38" s="502"/>
      <c r="D38" s="502"/>
      <c r="E38" s="502"/>
      <c r="F38" s="502"/>
      <c r="G38" s="502"/>
      <c r="H38" s="502"/>
      <c r="I38" s="502"/>
      <c r="J38" s="502"/>
      <c r="K38" s="502"/>
      <c r="L38" s="502"/>
      <c r="M38" s="502"/>
      <c r="N38" s="502"/>
      <c r="O38" s="502"/>
      <c r="P38" s="502"/>
      <c r="Q38" s="502"/>
      <c r="R38" s="502"/>
      <c r="S38" s="108"/>
    </row>
    <row r="39" spans="1:19" ht="12" customHeight="1" x14ac:dyDescent="0.25">
      <c r="A39" s="110"/>
      <c r="B39" s="502"/>
      <c r="C39" s="502"/>
      <c r="D39" s="502"/>
      <c r="E39" s="502"/>
      <c r="F39" s="502"/>
      <c r="G39" s="502"/>
      <c r="H39" s="502"/>
      <c r="I39" s="502"/>
      <c r="J39" s="502"/>
      <c r="K39" s="502"/>
      <c r="L39" s="502"/>
      <c r="M39" s="502"/>
      <c r="N39" s="502"/>
      <c r="O39" s="502"/>
      <c r="P39" s="502"/>
      <c r="Q39" s="502"/>
      <c r="R39" s="502"/>
      <c r="S39" s="108"/>
    </row>
    <row r="40" spans="1:19" ht="12" customHeight="1" x14ac:dyDescent="0.25">
      <c r="A40" s="110"/>
      <c r="B40" s="502"/>
      <c r="C40" s="502"/>
      <c r="D40" s="502"/>
      <c r="E40" s="502"/>
      <c r="F40" s="502"/>
      <c r="G40" s="502"/>
      <c r="H40" s="502"/>
      <c r="I40" s="502"/>
      <c r="J40" s="502"/>
      <c r="K40" s="502"/>
      <c r="L40" s="502"/>
      <c r="M40" s="502"/>
      <c r="N40" s="502"/>
      <c r="O40" s="502"/>
      <c r="P40" s="502"/>
      <c r="Q40" s="502"/>
      <c r="R40" s="502"/>
      <c r="S40" s="108"/>
    </row>
    <row r="41" spans="1:19" ht="5.15" customHeight="1" x14ac:dyDescent="0.25">
      <c r="A41" s="107"/>
      <c r="B41" s="106"/>
      <c r="C41" s="106"/>
      <c r="D41" s="106"/>
      <c r="E41" s="106"/>
      <c r="F41" s="106"/>
      <c r="G41" s="106"/>
      <c r="H41" s="106"/>
      <c r="I41" s="106"/>
      <c r="J41" s="106"/>
      <c r="K41" s="106"/>
      <c r="L41" s="106"/>
      <c r="M41" s="106"/>
      <c r="N41" s="106"/>
      <c r="O41" s="106"/>
      <c r="P41" s="106"/>
      <c r="Q41" s="106"/>
      <c r="R41" s="105"/>
      <c r="S41" s="104"/>
    </row>
    <row r="42" spans="1:19" ht="12" customHeight="1" x14ac:dyDescent="0.25"/>
    <row r="43" spans="1:19" ht="12" customHeight="1" x14ac:dyDescent="0.25"/>
    <row r="44" spans="1:19" ht="12" customHeight="1" x14ac:dyDescent="0.25"/>
    <row r="45" spans="1:19" s="102" customFormat="1" ht="12" customHeight="1" x14ac:dyDescent="0.25">
      <c r="A45" s="103"/>
      <c r="B45" s="103"/>
      <c r="C45" s="103"/>
      <c r="D45" s="103"/>
      <c r="E45" s="103"/>
      <c r="F45" s="103"/>
      <c r="G45" s="103"/>
      <c r="H45" s="103"/>
      <c r="I45" s="103"/>
      <c r="J45" s="103"/>
      <c r="K45" s="103"/>
      <c r="L45" s="103"/>
      <c r="M45" s="103"/>
      <c r="N45" s="103"/>
      <c r="O45" s="103"/>
      <c r="P45" s="103"/>
    </row>
    <row r="46" spans="1:19" s="21" customFormat="1" ht="12" customHeight="1" x14ac:dyDescent="0.25">
      <c r="A46" s="483"/>
      <c r="B46" s="483"/>
      <c r="C46" s="483"/>
      <c r="D46" s="483"/>
      <c r="E46" s="483"/>
      <c r="F46" s="483"/>
      <c r="G46" s="483"/>
      <c r="H46" s="483"/>
      <c r="I46" s="483"/>
      <c r="K46" s="492"/>
      <c r="L46" s="492"/>
      <c r="M46" s="492"/>
      <c r="N46" s="492"/>
      <c r="O46" s="492"/>
      <c r="P46" s="492"/>
      <c r="Q46" s="492"/>
      <c r="R46" s="492"/>
      <c r="S46" s="492"/>
    </row>
    <row r="47" spans="1:19" s="21" customFormat="1" ht="12" customHeight="1" x14ac:dyDescent="0.25">
      <c r="A47" s="484"/>
      <c r="B47" s="484"/>
      <c r="C47" s="484"/>
      <c r="D47" s="484"/>
      <c r="E47" s="484"/>
      <c r="F47" s="484"/>
      <c r="G47" s="484"/>
      <c r="H47" s="485">
        <f ca="1">IF('Seite 1'!$O$17="","",'Seite 1'!$O$17)</f>
        <v>45408</v>
      </c>
      <c r="I47" s="485"/>
      <c r="K47" s="482"/>
      <c r="L47" s="482"/>
      <c r="M47" s="482"/>
      <c r="N47" s="482"/>
      <c r="O47" s="482"/>
      <c r="P47" s="482"/>
      <c r="Q47" s="482"/>
      <c r="R47" s="482"/>
      <c r="S47" s="482"/>
    </row>
    <row r="48" spans="1:19" s="23" customFormat="1" ht="12" customHeight="1" x14ac:dyDescent="0.25">
      <c r="A48" s="22" t="s">
        <v>5</v>
      </c>
      <c r="B48" s="22"/>
      <c r="C48" s="22"/>
      <c r="D48" s="22"/>
      <c r="E48" s="22"/>
      <c r="F48" s="22"/>
      <c r="G48" s="22"/>
      <c r="H48" s="22"/>
      <c r="K48" s="22" t="s">
        <v>36</v>
      </c>
      <c r="L48" s="22"/>
      <c r="M48" s="22"/>
      <c r="N48" s="22"/>
      <c r="O48" s="22"/>
      <c r="P48" s="22"/>
      <c r="Q48" s="22"/>
      <c r="R48" s="22"/>
      <c r="S48" s="22"/>
    </row>
    <row r="49" spans="1:19" s="23" customFormat="1" ht="12" customHeight="1" x14ac:dyDescent="0.25">
      <c r="A49" s="167"/>
      <c r="B49" s="167"/>
      <c r="C49" s="167"/>
      <c r="D49" s="167"/>
      <c r="E49" s="167"/>
      <c r="F49" s="167"/>
      <c r="G49" s="167"/>
      <c r="H49" s="167"/>
      <c r="K49" s="167" t="s">
        <v>85</v>
      </c>
      <c r="L49" s="167"/>
      <c r="M49" s="167"/>
      <c r="N49" s="167"/>
      <c r="O49" s="167"/>
      <c r="P49" s="167"/>
      <c r="Q49" s="167"/>
      <c r="R49" s="167"/>
      <c r="S49" s="167"/>
    </row>
    <row r="50" spans="1:19" s="23" customFormat="1" ht="15" customHeight="1" x14ac:dyDescent="0.25">
      <c r="A50" s="290" t="s">
        <v>100</v>
      </c>
      <c r="B50" s="167"/>
      <c r="C50" s="167"/>
      <c r="D50" s="167"/>
      <c r="E50" s="167"/>
      <c r="F50" s="167"/>
      <c r="G50" s="167"/>
      <c r="H50" s="167"/>
      <c r="K50" s="167"/>
      <c r="L50" s="167"/>
      <c r="M50" s="167"/>
      <c r="N50" s="167"/>
      <c r="O50" s="167"/>
      <c r="P50" s="167"/>
      <c r="Q50" s="167"/>
      <c r="R50" s="167"/>
      <c r="S50" s="167"/>
    </row>
    <row r="51" spans="1:19" s="23" customFormat="1" ht="15" customHeight="1" x14ac:dyDescent="0.25">
      <c r="A51" s="20" t="s">
        <v>79</v>
      </c>
      <c r="B51" s="167"/>
      <c r="C51" s="167"/>
      <c r="D51" s="167"/>
      <c r="E51" s="167"/>
      <c r="F51" s="167"/>
      <c r="G51" s="167"/>
      <c r="H51" s="167"/>
      <c r="K51" s="167"/>
      <c r="L51" s="167"/>
      <c r="M51" s="167"/>
      <c r="N51" s="167"/>
      <c r="O51" s="167"/>
      <c r="P51" s="167"/>
      <c r="Q51" s="167"/>
      <c r="R51" s="167"/>
      <c r="S51" s="167"/>
    </row>
    <row r="52" spans="1:19" s="23" customFormat="1" ht="15" customHeight="1" x14ac:dyDescent="0.25">
      <c r="A52" s="20" t="str">
        <f>IF('Seite 1'!$T$10=0,"Belegliste(n) der Einnahmen",IF('Seite 1'!$T$8=TRUE,"Belegliste(n) der Einnahmen",""))</f>
        <v>Belegliste(n) der Einnahmen</v>
      </c>
      <c r="B52" s="167"/>
      <c r="C52" s="167"/>
      <c r="D52" s="167"/>
      <c r="E52" s="167"/>
      <c r="F52" s="167"/>
      <c r="G52" s="167"/>
      <c r="H52" s="167"/>
      <c r="K52" s="167"/>
      <c r="L52" s="167"/>
      <c r="M52" s="167"/>
      <c r="N52" s="167"/>
      <c r="O52" s="167"/>
      <c r="P52" s="167"/>
      <c r="Q52" s="167"/>
      <c r="R52" s="167"/>
      <c r="S52" s="167"/>
    </row>
    <row r="53" spans="1:19" s="23" customFormat="1" ht="15" customHeight="1" x14ac:dyDescent="0.25">
      <c r="A53" s="20" t="s">
        <v>139</v>
      </c>
      <c r="B53" s="167"/>
      <c r="C53" s="167"/>
      <c r="D53" s="167"/>
      <c r="E53" s="167"/>
      <c r="F53" s="167"/>
      <c r="G53" s="167"/>
      <c r="H53" s="167"/>
      <c r="K53" s="167"/>
      <c r="L53" s="167"/>
      <c r="M53" s="167"/>
      <c r="N53" s="167"/>
      <c r="O53" s="167"/>
      <c r="P53" s="167"/>
      <c r="Q53" s="167"/>
      <c r="R53" s="167"/>
      <c r="S53" s="167"/>
    </row>
    <row r="54" spans="1:19" s="23" customFormat="1" ht="15" customHeight="1" x14ac:dyDescent="0.25">
      <c r="B54" s="167"/>
      <c r="C54" s="167"/>
      <c r="D54" s="167"/>
      <c r="E54" s="167"/>
      <c r="F54" s="167"/>
      <c r="G54" s="167"/>
      <c r="H54" s="167"/>
      <c r="K54" s="167"/>
      <c r="L54" s="167"/>
      <c r="M54" s="167"/>
      <c r="N54" s="167"/>
      <c r="O54" s="167"/>
      <c r="P54" s="167"/>
      <c r="Q54" s="167"/>
      <c r="R54" s="167"/>
      <c r="S54" s="167"/>
    </row>
    <row r="55" spans="1:19" s="23" customFormat="1" ht="12" customHeight="1" x14ac:dyDescent="0.25">
      <c r="A55" s="20"/>
      <c r="B55" s="167"/>
      <c r="C55" s="167"/>
      <c r="D55" s="167"/>
      <c r="E55" s="167"/>
      <c r="F55" s="167"/>
      <c r="G55" s="167"/>
      <c r="H55" s="167"/>
      <c r="K55" s="167"/>
      <c r="L55" s="167"/>
      <c r="M55" s="167"/>
      <c r="N55" s="167"/>
      <c r="O55" s="167"/>
      <c r="P55" s="167"/>
      <c r="Q55" s="167"/>
      <c r="R55" s="167"/>
      <c r="S55" s="167"/>
    </row>
    <row r="56" spans="1:19" s="23" customFormat="1" ht="12" customHeight="1" x14ac:dyDescent="0.25">
      <c r="A56" s="20"/>
      <c r="B56" s="167"/>
      <c r="C56" s="167"/>
      <c r="D56" s="167"/>
      <c r="E56" s="167"/>
      <c r="F56" s="167"/>
      <c r="G56" s="167"/>
      <c r="H56" s="167"/>
      <c r="K56" s="167"/>
      <c r="L56" s="167"/>
      <c r="M56" s="167"/>
      <c r="N56" s="167"/>
      <c r="O56" s="167"/>
      <c r="P56" s="167"/>
      <c r="Q56" s="167"/>
      <c r="R56" s="167"/>
      <c r="S56" s="167"/>
    </row>
    <row r="57" spans="1:19" s="23" customFormat="1" ht="12" customHeight="1" x14ac:dyDescent="0.25">
      <c r="A57" s="20"/>
      <c r="B57" s="167"/>
      <c r="C57" s="167"/>
      <c r="D57" s="167"/>
      <c r="E57" s="167"/>
      <c r="F57" s="167"/>
      <c r="G57" s="167"/>
      <c r="H57" s="167"/>
      <c r="K57" s="167"/>
      <c r="L57" s="167"/>
      <c r="M57" s="167"/>
      <c r="N57" s="167"/>
      <c r="O57" s="167"/>
      <c r="P57" s="167"/>
      <c r="Q57" s="167"/>
      <c r="R57" s="167"/>
      <c r="S57" s="167"/>
    </row>
    <row r="58" spans="1:19" s="23" customFormat="1" ht="12" customHeight="1" x14ac:dyDescent="0.25">
      <c r="A58" s="20"/>
      <c r="B58" s="167"/>
      <c r="C58" s="167"/>
      <c r="D58" s="167"/>
      <c r="E58" s="167"/>
      <c r="F58" s="167"/>
      <c r="G58" s="167"/>
      <c r="H58" s="167"/>
      <c r="K58" s="167"/>
      <c r="L58" s="167"/>
      <c r="M58" s="167"/>
      <c r="N58" s="167"/>
      <c r="O58" s="167"/>
      <c r="P58" s="167"/>
      <c r="Q58" s="167"/>
      <c r="R58" s="167"/>
      <c r="S58" s="167"/>
    </row>
    <row r="59" spans="1:19" s="23" customFormat="1" ht="12" customHeight="1" x14ac:dyDescent="0.25">
      <c r="A59" s="20"/>
      <c r="B59" s="167"/>
      <c r="C59" s="167"/>
      <c r="D59" s="167"/>
      <c r="E59" s="167"/>
      <c r="F59" s="167"/>
      <c r="G59" s="167"/>
      <c r="H59" s="167"/>
      <c r="K59" s="167"/>
      <c r="L59" s="167"/>
      <c r="M59" s="167"/>
      <c r="N59" s="167"/>
      <c r="O59" s="167"/>
      <c r="P59" s="167"/>
      <c r="Q59" s="167"/>
      <c r="R59" s="167"/>
      <c r="S59" s="167"/>
    </row>
    <row r="60" spans="1:19" s="23" customFormat="1" ht="12" customHeight="1" x14ac:dyDescent="0.25">
      <c r="A60" s="20"/>
      <c r="B60" s="167"/>
      <c r="C60" s="167"/>
      <c r="D60" s="167"/>
      <c r="E60" s="167"/>
      <c r="F60" s="167"/>
      <c r="G60" s="167"/>
      <c r="H60" s="167"/>
      <c r="K60" s="167"/>
      <c r="L60" s="167"/>
      <c r="M60" s="167"/>
      <c r="N60" s="167"/>
      <c r="O60" s="167"/>
      <c r="P60" s="167"/>
      <c r="Q60" s="167"/>
      <c r="R60" s="167"/>
      <c r="S60" s="167"/>
    </row>
    <row r="61" spans="1:19" s="23" customFormat="1" ht="12" customHeight="1" x14ac:dyDescent="0.25">
      <c r="A61" s="20"/>
      <c r="B61" s="167"/>
      <c r="C61" s="167"/>
      <c r="D61" s="167"/>
      <c r="E61" s="167"/>
      <c r="F61" s="167"/>
      <c r="G61" s="167"/>
      <c r="H61" s="167"/>
      <c r="K61" s="167"/>
      <c r="L61" s="167"/>
      <c r="M61" s="167"/>
      <c r="N61" s="167"/>
      <c r="O61" s="167"/>
      <c r="P61" s="167"/>
      <c r="Q61" s="167"/>
      <c r="R61" s="167"/>
      <c r="S61" s="167"/>
    </row>
    <row r="62" spans="1:19" s="23" customFormat="1" ht="12" customHeight="1" x14ac:dyDescent="0.25">
      <c r="A62" s="20"/>
      <c r="B62" s="167"/>
      <c r="C62" s="167"/>
      <c r="D62" s="167"/>
      <c r="E62" s="167"/>
      <c r="F62" s="167"/>
      <c r="G62" s="167"/>
      <c r="H62" s="167"/>
      <c r="K62" s="167"/>
      <c r="L62" s="167"/>
      <c r="M62" s="167"/>
      <c r="N62" s="167"/>
      <c r="O62" s="167"/>
      <c r="P62" s="167"/>
      <c r="Q62" s="167"/>
      <c r="R62" s="167"/>
      <c r="S62" s="167"/>
    </row>
    <row r="63" spans="1:19" s="23" customFormat="1" ht="12" customHeight="1" x14ac:dyDescent="0.25">
      <c r="A63" s="20"/>
      <c r="B63" s="167"/>
      <c r="C63" s="167"/>
      <c r="D63" s="167"/>
      <c r="E63" s="167"/>
      <c r="F63" s="167"/>
      <c r="G63" s="167"/>
      <c r="H63" s="167"/>
      <c r="K63" s="167"/>
      <c r="L63" s="167"/>
      <c r="M63" s="167"/>
      <c r="N63" s="167"/>
      <c r="O63" s="167"/>
      <c r="P63" s="167"/>
      <c r="Q63" s="167"/>
      <c r="R63" s="167"/>
      <c r="S63" s="167"/>
    </row>
    <row r="64" spans="1:19" s="23" customFormat="1" ht="12" customHeight="1" x14ac:dyDescent="0.25">
      <c r="A64" s="20"/>
      <c r="B64" s="167"/>
      <c r="C64" s="167"/>
      <c r="D64" s="167"/>
      <c r="E64" s="167"/>
      <c r="F64" s="167"/>
      <c r="G64" s="167"/>
      <c r="H64" s="167"/>
      <c r="K64" s="167"/>
      <c r="L64" s="167"/>
      <c r="M64" s="167"/>
      <c r="N64" s="167"/>
      <c r="O64" s="167"/>
      <c r="P64" s="167"/>
      <c r="Q64" s="167"/>
      <c r="R64" s="167"/>
      <c r="S64" s="167"/>
    </row>
    <row r="65" spans="1:18" ht="12" customHeight="1" x14ac:dyDescent="0.25"/>
    <row r="66" spans="1:18" ht="5.15" customHeight="1" x14ac:dyDescent="0.25">
      <c r="A66" s="101"/>
      <c r="B66" s="101"/>
      <c r="C66" s="101"/>
      <c r="M66" s="100"/>
      <c r="N66" s="100"/>
      <c r="O66" s="100"/>
      <c r="P66" s="100"/>
      <c r="Q66" s="100"/>
      <c r="R66" s="100"/>
    </row>
    <row r="67" spans="1:18" ht="12" customHeight="1" x14ac:dyDescent="0.25">
      <c r="A67" s="99" t="s">
        <v>13</v>
      </c>
      <c r="B67" s="98" t="s">
        <v>86</v>
      </c>
      <c r="C67" s="98"/>
      <c r="D67" s="98"/>
      <c r="E67" s="98"/>
      <c r="F67" s="98"/>
      <c r="G67" s="98"/>
      <c r="H67" s="98"/>
      <c r="I67" s="98"/>
      <c r="J67" s="98"/>
      <c r="K67" s="96"/>
      <c r="L67" s="96"/>
      <c r="M67" s="95"/>
      <c r="N67" s="95"/>
      <c r="O67" s="95"/>
      <c r="P67" s="95"/>
      <c r="Q67" s="95"/>
      <c r="R67" s="95"/>
    </row>
    <row r="68" spans="1:18" ht="5.15" customHeight="1" x14ac:dyDescent="0.25">
      <c r="A68" s="97"/>
      <c r="B68" s="96"/>
      <c r="C68" s="96"/>
      <c r="D68" s="96"/>
      <c r="E68" s="96"/>
      <c r="F68" s="96"/>
      <c r="G68" s="96"/>
      <c r="H68" s="96"/>
      <c r="I68" s="96"/>
      <c r="J68" s="96"/>
      <c r="K68" s="96"/>
      <c r="L68" s="96"/>
      <c r="M68" s="95"/>
      <c r="N68" s="95"/>
      <c r="O68" s="95"/>
      <c r="P68" s="95"/>
      <c r="Q68" s="95"/>
      <c r="R68" s="95"/>
    </row>
    <row r="69" spans="1:18" ht="12" customHeight="1" x14ac:dyDescent="0.25">
      <c r="A69" s="2" t="str">
        <f>'Seite 1'!$A$65</f>
        <v xml:space="preserve">VWN LAT - Kofinanzierung Bundesprojekte </v>
      </c>
      <c r="B69" s="95"/>
      <c r="C69" s="95"/>
      <c r="D69" s="95"/>
      <c r="E69" s="95"/>
      <c r="F69" s="95"/>
      <c r="G69" s="95"/>
      <c r="H69" s="95"/>
      <c r="I69" s="95"/>
      <c r="J69" s="95"/>
      <c r="K69" s="95"/>
      <c r="L69" s="95"/>
      <c r="M69" s="95"/>
      <c r="N69" s="95"/>
      <c r="O69" s="95"/>
      <c r="P69" s="95"/>
      <c r="Q69" s="95"/>
      <c r="R69" s="95"/>
    </row>
    <row r="70" spans="1:18" ht="12" customHeight="1" x14ac:dyDescent="0.25">
      <c r="A70" s="2" t="str">
        <f>'Seite 1'!$A$66</f>
        <v>Formularversion: V 2.1 vom 26.04.24 - öffentlich -</v>
      </c>
      <c r="R70" s="93"/>
    </row>
  </sheetData>
  <sheetProtection password="EF62" sheet="1" objects="1" scenarios="1" selectLockedCells="1" autoFilter="0"/>
  <mergeCells count="14">
    <mergeCell ref="A46:I46"/>
    <mergeCell ref="K46:S46"/>
    <mergeCell ref="B22:R26"/>
    <mergeCell ref="O1:S1"/>
    <mergeCell ref="A47:G47"/>
    <mergeCell ref="H47:I47"/>
    <mergeCell ref="K47:S47"/>
    <mergeCell ref="O2:S2"/>
    <mergeCell ref="O3:S3"/>
    <mergeCell ref="B28:R30"/>
    <mergeCell ref="B32:R33"/>
    <mergeCell ref="B35:R36"/>
    <mergeCell ref="O4:S4"/>
    <mergeCell ref="B38:R40"/>
  </mergeCells>
  <conditionalFormatting sqref="O1:S4">
    <cfRule type="cellIs" dxfId="5"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&amp;C&amp;9&amp;A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9573" r:id="rId4" name="Check Box 5">
              <controlPr defaultSize="0" autoFill="0" autoLine="0" autoPict="0">
                <anchor moveWithCells="1">
                  <from>
                    <xdr:col>1</xdr:col>
                    <xdr:colOff>19050</xdr:colOff>
                    <xdr:row>17</xdr:row>
                    <xdr:rowOff>12700</xdr:rowOff>
                  </from>
                  <to>
                    <xdr:col>1</xdr:col>
                    <xdr:colOff>304800</xdr:colOff>
                    <xdr:row>18</xdr:row>
                    <xdr:rowOff>12700</xdr:rowOff>
                  </to>
                </anchor>
              </controlPr>
            </control>
          </mc:Choice>
        </mc:AlternateContent>
        <mc:AlternateContent xmlns:mc="http://schemas.openxmlformats.org/markup-compatibility/2006">
          <mc:Choice Requires="x14">
            <control shapeId="109574" r:id="rId5" name="Check Box 6">
              <controlPr defaultSize="0" autoFill="0" autoLine="0" autoPict="0">
                <anchor moveWithCells="1">
                  <from>
                    <xdr:col>7</xdr:col>
                    <xdr:colOff>19050</xdr:colOff>
                    <xdr:row>17</xdr:row>
                    <xdr:rowOff>12700</xdr:rowOff>
                  </from>
                  <to>
                    <xdr:col>7</xdr:col>
                    <xdr:colOff>304800</xdr:colOff>
                    <xdr:row>18</xdr:row>
                    <xdr:rowOff>12700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6" tint="-0.249977111117893"/>
    <pageSetUpPr fitToPage="1"/>
  </sheetPr>
  <dimension ref="A1:S75"/>
  <sheetViews>
    <sheetView showGridLines="0" zoomScaleNormal="100" workbookViewId="0">
      <selection activeCell="O1" sqref="O1:S1"/>
    </sheetView>
  </sheetViews>
  <sheetFormatPr baseColWidth="10" defaultColWidth="11.453125" defaultRowHeight="12" customHeight="1" x14ac:dyDescent="0.25"/>
  <cols>
    <col min="1" max="18" width="5.1796875" style="12" customWidth="1"/>
    <col min="19" max="19" width="0.81640625" style="12" customWidth="1"/>
    <col min="20" max="16384" width="11.453125" style="12"/>
  </cols>
  <sheetData>
    <row r="1" spans="1:19" ht="15" customHeight="1" x14ac:dyDescent="0.25">
      <c r="K1" s="199"/>
      <c r="L1" s="199"/>
      <c r="M1" s="200"/>
      <c r="N1" s="132" t="s">
        <v>92</v>
      </c>
      <c r="O1" s="486">
        <f>'Seite 1'!$O$18</f>
        <v>0</v>
      </c>
      <c r="P1" s="487"/>
      <c r="Q1" s="487"/>
      <c r="R1" s="487"/>
      <c r="S1" s="503"/>
    </row>
    <row r="2" spans="1:19" ht="15" customHeight="1" x14ac:dyDescent="0.25">
      <c r="K2" s="199"/>
      <c r="L2" s="199"/>
      <c r="M2" s="200"/>
      <c r="N2" s="30" t="s">
        <v>96</v>
      </c>
      <c r="O2" s="486" t="str">
        <f>'Seite 1'!$Z$13</f>
        <v/>
      </c>
      <c r="P2" s="487"/>
      <c r="Q2" s="487"/>
      <c r="R2" s="487"/>
      <c r="S2" s="488"/>
    </row>
    <row r="3" spans="1:19" ht="15" customHeight="1" x14ac:dyDescent="0.25">
      <c r="K3" s="199"/>
      <c r="L3" s="199"/>
      <c r="M3" s="200"/>
      <c r="N3" s="30" t="s">
        <v>95</v>
      </c>
      <c r="O3" s="486" t="str">
        <f>'Seite 1'!$AA$13</f>
        <v/>
      </c>
      <c r="P3" s="487"/>
      <c r="Q3" s="487"/>
      <c r="R3" s="487"/>
      <c r="S3" s="488"/>
    </row>
    <row r="4" spans="1:19" ht="15" customHeight="1" x14ac:dyDescent="0.25">
      <c r="K4" s="199"/>
      <c r="L4" s="199"/>
      <c r="M4" s="200"/>
      <c r="N4" s="132" t="s">
        <v>93</v>
      </c>
      <c r="O4" s="489">
        <f ca="1">'Seite 1'!$O$17</f>
        <v>45408</v>
      </c>
      <c r="P4" s="505"/>
      <c r="Q4" s="505"/>
      <c r="R4" s="505"/>
      <c r="S4" s="506"/>
    </row>
    <row r="5" spans="1:19" ht="12" customHeight="1" x14ac:dyDescent="0.25">
      <c r="N5" s="201"/>
      <c r="O5" s="201"/>
      <c r="P5" s="201"/>
      <c r="Q5" s="201"/>
    </row>
    <row r="6" spans="1:19" s="8" customFormat="1" ht="15" customHeight="1" x14ac:dyDescent="0.25">
      <c r="A6" s="5" t="s">
        <v>79</v>
      </c>
      <c r="B6" s="6"/>
      <c r="C6" s="6"/>
      <c r="D6" s="6"/>
      <c r="E6" s="6"/>
      <c r="F6" s="6"/>
      <c r="G6" s="6"/>
      <c r="H6" s="6"/>
      <c r="I6" s="6"/>
      <c r="J6" s="6"/>
      <c r="K6" s="6"/>
      <c r="L6" s="6"/>
      <c r="M6" s="6"/>
      <c r="N6" s="6"/>
      <c r="O6" s="6"/>
      <c r="P6" s="6"/>
      <c r="Q6" s="6"/>
      <c r="R6" s="6"/>
      <c r="S6" s="7"/>
    </row>
    <row r="7" spans="1:19" ht="5.15" customHeight="1" x14ac:dyDescent="0.25">
      <c r="A7" s="218"/>
      <c r="B7" s="219"/>
      <c r="C7" s="219"/>
      <c r="D7" s="219"/>
      <c r="E7" s="219"/>
      <c r="F7" s="219"/>
      <c r="G7" s="219"/>
      <c r="H7" s="219"/>
      <c r="I7" s="219"/>
      <c r="J7" s="219"/>
      <c r="K7" s="219"/>
      <c r="L7" s="219"/>
      <c r="M7" s="219"/>
      <c r="N7" s="220"/>
      <c r="O7" s="220"/>
      <c r="P7" s="220"/>
      <c r="Q7" s="220"/>
      <c r="R7" s="219"/>
      <c r="S7" s="221"/>
    </row>
    <row r="8" spans="1:19" ht="12" customHeight="1" x14ac:dyDescent="0.25">
      <c r="A8" s="222" t="s">
        <v>129</v>
      </c>
      <c r="B8" s="223"/>
      <c r="C8" s="223"/>
      <c r="D8" s="223"/>
      <c r="E8" s="223"/>
      <c r="F8" s="223"/>
      <c r="G8" s="223"/>
      <c r="H8" s="223"/>
      <c r="I8" s="223"/>
      <c r="J8" s="223"/>
      <c r="K8" s="223"/>
      <c r="L8" s="223"/>
      <c r="M8" s="223"/>
      <c r="N8" s="223"/>
      <c r="O8" s="223"/>
      <c r="P8" s="223"/>
      <c r="Q8" s="223"/>
      <c r="R8" s="223"/>
      <c r="S8" s="224"/>
    </row>
    <row r="9" spans="1:19" ht="12" customHeight="1" x14ac:dyDescent="0.25">
      <c r="A9" s="222" t="s">
        <v>131</v>
      </c>
      <c r="B9" s="223"/>
      <c r="C9" s="223"/>
      <c r="D9" s="223"/>
      <c r="E9" s="223"/>
      <c r="F9" s="223"/>
      <c r="G9" s="223"/>
      <c r="H9" s="223"/>
      <c r="I9" s="223"/>
      <c r="J9" s="223"/>
      <c r="K9" s="223"/>
      <c r="L9" s="223"/>
      <c r="M9" s="223"/>
      <c r="N9" s="223"/>
      <c r="O9" s="223"/>
      <c r="P9" s="223"/>
      <c r="Q9" s="223"/>
      <c r="R9" s="223"/>
      <c r="S9" s="224"/>
    </row>
    <row r="10" spans="1:19" ht="12" customHeight="1" x14ac:dyDescent="0.25">
      <c r="A10" s="222" t="s">
        <v>130</v>
      </c>
      <c r="B10" s="223"/>
      <c r="C10" s="223"/>
      <c r="D10" s="223"/>
      <c r="E10" s="223"/>
      <c r="F10" s="223"/>
      <c r="G10" s="223"/>
      <c r="H10" s="223"/>
      <c r="I10" s="223"/>
      <c r="J10" s="223"/>
      <c r="K10" s="223"/>
      <c r="L10" s="223"/>
      <c r="M10" s="223"/>
      <c r="N10" s="223"/>
      <c r="O10" s="223"/>
      <c r="P10" s="223"/>
      <c r="Q10" s="223"/>
      <c r="R10" s="223"/>
      <c r="S10" s="224"/>
    </row>
    <row r="11" spans="1:19" ht="5.15" customHeight="1" x14ac:dyDescent="0.25">
      <c r="A11" s="225"/>
      <c r="B11" s="226"/>
      <c r="C11" s="226"/>
      <c r="D11" s="226"/>
      <c r="E11" s="226"/>
      <c r="F11" s="226"/>
      <c r="G11" s="226"/>
      <c r="H11" s="226"/>
      <c r="I11" s="226"/>
      <c r="J11" s="226"/>
      <c r="K11" s="226"/>
      <c r="L11" s="226"/>
      <c r="M11" s="226"/>
      <c r="N11" s="226"/>
      <c r="O11" s="226"/>
      <c r="P11" s="226"/>
      <c r="Q11" s="226"/>
      <c r="R11" s="226"/>
      <c r="S11" s="224"/>
    </row>
    <row r="12" spans="1:19" ht="12" customHeight="1" x14ac:dyDescent="0.25">
      <c r="A12" s="13"/>
      <c r="B12" s="14"/>
      <c r="C12" s="14"/>
      <c r="D12" s="14"/>
      <c r="E12" s="14"/>
      <c r="F12" s="14"/>
      <c r="G12" s="14"/>
      <c r="H12" s="14"/>
      <c r="I12" s="14"/>
      <c r="J12" s="14"/>
      <c r="K12" s="14"/>
      <c r="L12" s="14"/>
      <c r="M12" s="14"/>
      <c r="N12" s="14"/>
      <c r="O12" s="14"/>
      <c r="P12" s="14"/>
      <c r="Q12" s="14"/>
      <c r="R12" s="14"/>
      <c r="S12" s="16"/>
    </row>
    <row r="13" spans="1:19" ht="12" customHeight="1" x14ac:dyDescent="0.25">
      <c r="A13" s="202" t="s">
        <v>69</v>
      </c>
      <c r="B13" s="203"/>
      <c r="C13" s="203"/>
      <c r="D13" s="199"/>
      <c r="E13" s="199"/>
      <c r="F13" s="199"/>
      <c r="G13" s="199"/>
      <c r="H13" s="199"/>
      <c r="I13" s="199"/>
      <c r="J13" s="199"/>
      <c r="K13" s="199"/>
      <c r="L13" s="199"/>
      <c r="M13" s="199"/>
      <c r="S13" s="27"/>
    </row>
    <row r="14" spans="1:19" ht="5.15" customHeight="1" x14ac:dyDescent="0.25">
      <c r="A14" s="202"/>
      <c r="B14" s="203"/>
      <c r="C14" s="203"/>
      <c r="D14" s="199"/>
      <c r="E14" s="199"/>
      <c r="F14" s="199"/>
      <c r="G14" s="199"/>
      <c r="H14" s="199"/>
      <c r="I14" s="199"/>
      <c r="J14" s="199"/>
      <c r="K14" s="199"/>
      <c r="L14" s="199"/>
      <c r="M14" s="199"/>
      <c r="S14" s="27"/>
    </row>
    <row r="15" spans="1:19" ht="5.15" customHeight="1" x14ac:dyDescent="0.25">
      <c r="A15" s="207"/>
      <c r="B15" s="208"/>
      <c r="C15" s="208"/>
      <c r="D15" s="209"/>
      <c r="E15" s="209"/>
      <c r="F15" s="209"/>
      <c r="G15" s="209"/>
      <c r="H15" s="209"/>
      <c r="I15" s="209"/>
      <c r="J15" s="209"/>
      <c r="K15" s="209"/>
      <c r="L15" s="209"/>
      <c r="M15" s="209"/>
      <c r="N15" s="210"/>
      <c r="O15" s="210"/>
      <c r="P15" s="210"/>
      <c r="Q15" s="210"/>
      <c r="R15" s="210"/>
      <c r="S15" s="211"/>
    </row>
    <row r="16" spans="1:19" ht="12" customHeight="1" x14ac:dyDescent="0.25">
      <c r="A16" s="35" t="s">
        <v>135</v>
      </c>
      <c r="E16" s="227" t="s">
        <v>72</v>
      </c>
      <c r="F16" s="28" t="s">
        <v>77</v>
      </c>
      <c r="G16" s="28"/>
      <c r="H16" s="28"/>
      <c r="I16" s="28"/>
      <c r="J16" s="28"/>
      <c r="K16" s="28"/>
      <c r="L16" s="28"/>
      <c r="M16" s="28"/>
      <c r="N16" s="28"/>
      <c r="O16" s="28"/>
      <c r="P16" s="28"/>
      <c r="Q16" s="28"/>
      <c r="S16" s="27"/>
    </row>
    <row r="17" spans="1:19" ht="12" customHeight="1" x14ac:dyDescent="0.25">
      <c r="A17" s="35"/>
      <c r="E17" s="227"/>
      <c r="F17" s="28" t="s">
        <v>136</v>
      </c>
      <c r="G17" s="28"/>
      <c r="H17" s="28"/>
      <c r="I17" s="28"/>
      <c r="J17" s="28"/>
      <c r="K17" s="28"/>
      <c r="L17" s="28"/>
      <c r="M17" s="28"/>
      <c r="N17" s="28"/>
      <c r="O17" s="28"/>
      <c r="P17" s="28"/>
      <c r="Q17" s="28"/>
      <c r="S17" s="27"/>
    </row>
    <row r="18" spans="1:19" ht="5.15" customHeight="1" x14ac:dyDescent="0.25">
      <c r="A18" s="212"/>
      <c r="B18" s="213"/>
      <c r="C18" s="213"/>
      <c r="D18" s="213"/>
      <c r="E18" s="228"/>
      <c r="F18" s="214"/>
      <c r="G18" s="214"/>
      <c r="H18" s="214"/>
      <c r="I18" s="214"/>
      <c r="J18" s="214"/>
      <c r="K18" s="214"/>
      <c r="L18" s="214"/>
      <c r="M18" s="214"/>
      <c r="N18" s="214"/>
      <c r="O18" s="214"/>
      <c r="P18" s="214"/>
      <c r="Q18" s="214"/>
      <c r="R18" s="213"/>
      <c r="S18" s="215"/>
    </row>
    <row r="19" spans="1:19" ht="5.15" customHeight="1" x14ac:dyDescent="0.25">
      <c r="A19" s="216"/>
      <c r="B19" s="210"/>
      <c r="C19" s="210"/>
      <c r="D19" s="217"/>
      <c r="E19" s="229"/>
      <c r="F19" s="217"/>
      <c r="G19" s="217"/>
      <c r="H19" s="217"/>
      <c r="I19" s="217"/>
      <c r="J19" s="217"/>
      <c r="K19" s="217"/>
      <c r="L19" s="217"/>
      <c r="M19" s="217"/>
      <c r="N19" s="217"/>
      <c r="O19" s="217"/>
      <c r="P19" s="217"/>
      <c r="Q19" s="217"/>
      <c r="R19" s="210"/>
      <c r="S19" s="211"/>
    </row>
    <row r="20" spans="1:19" ht="12" customHeight="1" x14ac:dyDescent="0.25">
      <c r="A20" s="35" t="s">
        <v>70</v>
      </c>
      <c r="E20" s="227" t="s">
        <v>72</v>
      </c>
      <c r="F20" s="28" t="s">
        <v>73</v>
      </c>
      <c r="G20" s="28"/>
      <c r="H20" s="28"/>
      <c r="I20" s="28"/>
      <c r="J20" s="28"/>
      <c r="K20" s="28"/>
      <c r="L20" s="28"/>
      <c r="M20" s="28"/>
      <c r="N20" s="28"/>
      <c r="O20" s="28"/>
      <c r="P20" s="28"/>
      <c r="Q20" s="28"/>
      <c r="S20" s="27"/>
    </row>
    <row r="21" spans="1:19" ht="12" customHeight="1" x14ac:dyDescent="0.25">
      <c r="A21" s="35"/>
      <c r="E21" s="227" t="s">
        <v>72</v>
      </c>
      <c r="F21" s="28" t="s">
        <v>74</v>
      </c>
      <c r="G21" s="28"/>
      <c r="H21" s="28"/>
      <c r="I21" s="28"/>
      <c r="J21" s="28"/>
      <c r="K21" s="28"/>
      <c r="L21" s="28"/>
      <c r="M21" s="28"/>
      <c r="N21" s="28"/>
      <c r="O21" s="28"/>
      <c r="P21" s="28"/>
      <c r="Q21" s="28"/>
      <c r="S21" s="27"/>
    </row>
    <row r="22" spans="1:19" ht="12" customHeight="1" x14ac:dyDescent="0.25">
      <c r="A22" s="35"/>
      <c r="E22" s="227" t="s">
        <v>72</v>
      </c>
      <c r="F22" s="28" t="s">
        <v>75</v>
      </c>
      <c r="G22" s="28"/>
      <c r="H22" s="28"/>
      <c r="I22" s="28"/>
      <c r="J22" s="28"/>
      <c r="K22" s="28"/>
      <c r="L22" s="28"/>
      <c r="M22" s="28"/>
      <c r="N22" s="28"/>
      <c r="O22" s="28"/>
      <c r="P22" s="28"/>
      <c r="Q22" s="28"/>
      <c r="S22" s="27"/>
    </row>
    <row r="23" spans="1:19" ht="12" customHeight="1" x14ac:dyDescent="0.25">
      <c r="A23" s="35"/>
      <c r="E23" s="227"/>
      <c r="F23" s="28" t="s">
        <v>76</v>
      </c>
      <c r="G23" s="28"/>
      <c r="H23" s="28"/>
      <c r="I23" s="28"/>
      <c r="J23" s="28"/>
      <c r="K23" s="28"/>
      <c r="L23" s="28"/>
      <c r="M23" s="28"/>
      <c r="N23" s="28"/>
      <c r="O23" s="28"/>
      <c r="P23" s="28"/>
      <c r="Q23" s="28"/>
      <c r="S23" s="27"/>
    </row>
    <row r="24" spans="1:19" ht="12" customHeight="1" x14ac:dyDescent="0.25">
      <c r="A24" s="35"/>
      <c r="E24" s="227" t="s">
        <v>72</v>
      </c>
      <c r="F24" s="28" t="s">
        <v>132</v>
      </c>
      <c r="G24" s="28"/>
      <c r="H24" s="28"/>
      <c r="I24" s="28"/>
      <c r="J24" s="28"/>
      <c r="K24" s="28"/>
      <c r="L24" s="28"/>
      <c r="M24" s="28"/>
      <c r="N24" s="28"/>
      <c r="O24" s="28"/>
      <c r="P24" s="28"/>
      <c r="Q24" s="28"/>
      <c r="S24" s="27"/>
    </row>
    <row r="25" spans="1:19" ht="5.15" customHeight="1" x14ac:dyDescent="0.25">
      <c r="A25" s="204"/>
      <c r="B25" s="17"/>
      <c r="C25" s="17"/>
      <c r="D25" s="17"/>
      <c r="E25" s="358"/>
      <c r="F25" s="206"/>
      <c r="G25" s="206"/>
      <c r="H25" s="206"/>
      <c r="I25" s="206"/>
      <c r="J25" s="206"/>
      <c r="K25" s="206"/>
      <c r="L25" s="206"/>
      <c r="M25" s="206"/>
      <c r="N25" s="206"/>
      <c r="O25" s="206"/>
      <c r="P25" s="206"/>
      <c r="Q25" s="206"/>
      <c r="R25" s="17"/>
      <c r="S25" s="18"/>
    </row>
    <row r="26" spans="1:19" ht="5.15" customHeight="1" x14ac:dyDescent="0.25">
      <c r="A26" s="35"/>
      <c r="E26" s="227"/>
      <c r="F26" s="28"/>
      <c r="G26" s="28"/>
      <c r="H26" s="28"/>
      <c r="I26" s="28"/>
      <c r="J26" s="28"/>
      <c r="K26" s="28"/>
      <c r="L26" s="28"/>
      <c r="M26" s="28"/>
      <c r="N26" s="28"/>
      <c r="O26" s="28"/>
      <c r="P26" s="28"/>
      <c r="Q26" s="28"/>
      <c r="S26" s="27"/>
    </row>
    <row r="27" spans="1:19" ht="12" customHeight="1" x14ac:dyDescent="0.25">
      <c r="A27" s="359" t="s">
        <v>141</v>
      </c>
      <c r="E27" s="227"/>
      <c r="F27" s="28"/>
      <c r="G27" s="28"/>
      <c r="H27" s="28"/>
      <c r="I27" s="28"/>
      <c r="J27" s="28"/>
      <c r="K27" s="28"/>
      <c r="L27" s="28"/>
      <c r="M27" s="28"/>
      <c r="N27" s="28"/>
      <c r="O27" s="28"/>
      <c r="P27" s="28"/>
      <c r="Q27" s="28"/>
      <c r="S27" s="27"/>
    </row>
    <row r="28" spans="1:19" ht="12" customHeight="1" x14ac:dyDescent="0.25">
      <c r="A28" s="357" t="s">
        <v>142</v>
      </c>
      <c r="E28" s="227"/>
      <c r="F28" s="28"/>
      <c r="G28" s="28"/>
      <c r="H28" s="28"/>
      <c r="I28" s="28"/>
      <c r="J28" s="28"/>
      <c r="K28" s="28"/>
      <c r="L28" s="28"/>
      <c r="M28" s="28"/>
      <c r="N28" s="28"/>
      <c r="O28" s="28"/>
      <c r="P28" s="28"/>
      <c r="Q28" s="28"/>
      <c r="S28" s="27"/>
    </row>
    <row r="29" spans="1:19" ht="12" customHeight="1" x14ac:dyDescent="0.25">
      <c r="A29" s="357" t="s">
        <v>143</v>
      </c>
      <c r="E29" s="227"/>
      <c r="F29" s="28"/>
      <c r="G29" s="28"/>
      <c r="H29" s="28"/>
      <c r="I29" s="28"/>
      <c r="J29" s="28"/>
      <c r="K29" s="28"/>
      <c r="L29" s="28"/>
      <c r="M29" s="28"/>
      <c r="N29" s="28"/>
      <c r="O29" s="28"/>
      <c r="P29" s="28"/>
      <c r="Q29" s="28"/>
      <c r="S29" s="27"/>
    </row>
    <row r="30" spans="1:19" ht="5.15" customHeight="1" x14ac:dyDescent="0.25">
      <c r="A30" s="204"/>
      <c r="B30" s="17"/>
      <c r="C30" s="17"/>
      <c r="D30" s="17"/>
      <c r="E30" s="205"/>
      <c r="F30" s="206"/>
      <c r="G30" s="206"/>
      <c r="H30" s="206"/>
      <c r="I30" s="206"/>
      <c r="J30" s="206"/>
      <c r="K30" s="206"/>
      <c r="L30" s="206"/>
      <c r="M30" s="206"/>
      <c r="N30" s="206"/>
      <c r="O30" s="206"/>
      <c r="P30" s="206"/>
      <c r="Q30" s="206"/>
      <c r="R30" s="17"/>
      <c r="S30" s="18"/>
    </row>
    <row r="31" spans="1:19" ht="5.15" customHeight="1" x14ac:dyDescent="0.25">
      <c r="A31" s="230"/>
      <c r="B31" s="219"/>
      <c r="C31" s="219"/>
      <c r="D31" s="219"/>
      <c r="E31" s="231"/>
      <c r="F31" s="232"/>
      <c r="G31" s="232"/>
      <c r="H31" s="232"/>
      <c r="I31" s="232"/>
      <c r="J31" s="232"/>
      <c r="K31" s="232"/>
      <c r="L31" s="232"/>
      <c r="M31" s="232"/>
      <c r="N31" s="232"/>
      <c r="O31" s="232"/>
      <c r="P31" s="232"/>
      <c r="Q31" s="232"/>
      <c r="R31" s="219"/>
      <c r="S31" s="221"/>
    </row>
    <row r="32" spans="1:19" ht="12" customHeight="1" x14ac:dyDescent="0.25">
      <c r="A32" s="233" t="s">
        <v>119</v>
      </c>
      <c r="B32" s="226"/>
      <c r="C32" s="226"/>
      <c r="D32" s="226"/>
      <c r="E32" s="234"/>
      <c r="F32" s="235"/>
      <c r="G32" s="235"/>
      <c r="H32" s="235"/>
      <c r="I32" s="235"/>
      <c r="J32" s="235"/>
      <c r="K32" s="235"/>
      <c r="L32" s="235"/>
      <c r="M32" s="235"/>
      <c r="N32" s="235"/>
      <c r="O32" s="235"/>
      <c r="P32" s="235"/>
      <c r="Q32" s="235"/>
      <c r="R32" s="226"/>
      <c r="S32" s="224"/>
    </row>
    <row r="33" spans="1:19" ht="12" customHeight="1" x14ac:dyDescent="0.25">
      <c r="A33" s="233" t="s">
        <v>78</v>
      </c>
      <c r="B33" s="226"/>
      <c r="C33" s="226"/>
      <c r="D33" s="226"/>
      <c r="E33" s="234"/>
      <c r="F33" s="235"/>
      <c r="G33" s="235"/>
      <c r="H33" s="235"/>
      <c r="I33" s="235"/>
      <c r="J33" s="235"/>
      <c r="K33" s="235"/>
      <c r="L33" s="235"/>
      <c r="M33" s="235"/>
      <c r="N33" s="235"/>
      <c r="O33" s="235"/>
      <c r="P33" s="235"/>
      <c r="Q33" s="235"/>
      <c r="R33" s="226"/>
      <c r="S33" s="224"/>
    </row>
    <row r="34" spans="1:19" ht="5.15" customHeight="1" x14ac:dyDescent="0.25">
      <c r="A34" s="236"/>
      <c r="B34" s="237"/>
      <c r="C34" s="237"/>
      <c r="D34" s="237"/>
      <c r="E34" s="238"/>
      <c r="F34" s="239"/>
      <c r="G34" s="239"/>
      <c r="H34" s="239"/>
      <c r="I34" s="239"/>
      <c r="J34" s="239"/>
      <c r="K34" s="239"/>
      <c r="L34" s="239"/>
      <c r="M34" s="239"/>
      <c r="N34" s="239"/>
      <c r="O34" s="239"/>
      <c r="P34" s="239"/>
      <c r="Q34" s="239"/>
      <c r="R34" s="237"/>
      <c r="S34" s="240"/>
    </row>
    <row r="35" spans="1:19" ht="12" customHeight="1" x14ac:dyDescent="0.25">
      <c r="A35" s="36"/>
      <c r="S35" s="27"/>
    </row>
    <row r="36" spans="1:19" ht="12" customHeight="1" x14ac:dyDescent="0.25">
      <c r="A36" s="36"/>
      <c r="S36" s="27"/>
    </row>
    <row r="37" spans="1:19" ht="12" customHeight="1" x14ac:dyDescent="0.25">
      <c r="A37" s="36"/>
      <c r="S37" s="27"/>
    </row>
    <row r="38" spans="1:19" ht="12" customHeight="1" x14ac:dyDescent="0.25">
      <c r="A38" s="36"/>
      <c r="S38" s="27"/>
    </row>
    <row r="39" spans="1:19" ht="12" customHeight="1" x14ac:dyDescent="0.25">
      <c r="A39" s="36"/>
      <c r="S39" s="27"/>
    </row>
    <row r="40" spans="1:19" ht="12" customHeight="1" x14ac:dyDescent="0.25">
      <c r="A40" s="36"/>
      <c r="S40" s="27"/>
    </row>
    <row r="41" spans="1:19" ht="12" customHeight="1" x14ac:dyDescent="0.25">
      <c r="A41" s="36"/>
      <c r="S41" s="27"/>
    </row>
    <row r="42" spans="1:19" ht="12" customHeight="1" x14ac:dyDescent="0.25">
      <c r="A42" s="36"/>
      <c r="S42" s="27"/>
    </row>
    <row r="43" spans="1:19" ht="12" customHeight="1" x14ac:dyDescent="0.25">
      <c r="A43" s="36"/>
      <c r="S43" s="27"/>
    </row>
    <row r="44" spans="1:19" ht="12" customHeight="1" x14ac:dyDescent="0.25">
      <c r="A44" s="36"/>
      <c r="S44" s="27"/>
    </row>
    <row r="45" spans="1:19" ht="12" customHeight="1" x14ac:dyDescent="0.25">
      <c r="A45" s="36"/>
      <c r="S45" s="27"/>
    </row>
    <row r="46" spans="1:19" ht="12" customHeight="1" x14ac:dyDescent="0.25">
      <c r="A46" s="36"/>
      <c r="S46" s="27"/>
    </row>
    <row r="47" spans="1:19" ht="12" customHeight="1" x14ac:dyDescent="0.25">
      <c r="A47" s="36"/>
      <c r="S47" s="27"/>
    </row>
    <row r="48" spans="1:19" ht="12" customHeight="1" x14ac:dyDescent="0.25">
      <c r="A48" s="36"/>
      <c r="S48" s="27"/>
    </row>
    <row r="49" spans="1:19" ht="12" customHeight="1" x14ac:dyDescent="0.25">
      <c r="A49" s="36"/>
      <c r="S49" s="27"/>
    </row>
    <row r="50" spans="1:19" ht="12" customHeight="1" x14ac:dyDescent="0.25">
      <c r="A50" s="36"/>
      <c r="S50" s="27"/>
    </row>
    <row r="51" spans="1:19" ht="12" customHeight="1" x14ac:dyDescent="0.25">
      <c r="A51" s="36"/>
      <c r="S51" s="27"/>
    </row>
    <row r="52" spans="1:19" ht="12" customHeight="1" x14ac:dyDescent="0.25">
      <c r="A52" s="36"/>
      <c r="S52" s="27"/>
    </row>
    <row r="53" spans="1:19" ht="12" customHeight="1" x14ac:dyDescent="0.25">
      <c r="A53" s="36"/>
      <c r="S53" s="27"/>
    </row>
    <row r="54" spans="1:19" ht="12" customHeight="1" x14ac:dyDescent="0.25">
      <c r="A54" s="36"/>
      <c r="S54" s="27"/>
    </row>
    <row r="55" spans="1:19" ht="12" customHeight="1" x14ac:dyDescent="0.25">
      <c r="A55" s="36"/>
      <c r="S55" s="27"/>
    </row>
    <row r="56" spans="1:19" ht="12" customHeight="1" x14ac:dyDescent="0.25">
      <c r="A56" s="36"/>
      <c r="S56" s="27"/>
    </row>
    <row r="57" spans="1:19" ht="12" customHeight="1" x14ac:dyDescent="0.25">
      <c r="A57" s="36"/>
      <c r="S57" s="27"/>
    </row>
    <row r="58" spans="1:19" ht="12" customHeight="1" x14ac:dyDescent="0.25">
      <c r="A58" s="36"/>
      <c r="S58" s="27"/>
    </row>
    <row r="59" spans="1:19" ht="12" customHeight="1" x14ac:dyDescent="0.25">
      <c r="A59" s="36"/>
      <c r="S59" s="27"/>
    </row>
    <row r="60" spans="1:19" ht="12" customHeight="1" x14ac:dyDescent="0.25">
      <c r="A60" s="36"/>
      <c r="S60" s="27"/>
    </row>
    <row r="61" spans="1:19" ht="12" customHeight="1" x14ac:dyDescent="0.25">
      <c r="A61" s="36"/>
      <c r="S61" s="27"/>
    </row>
    <row r="62" spans="1:19" ht="12" customHeight="1" x14ac:dyDescent="0.25">
      <c r="A62" s="36"/>
      <c r="S62" s="27"/>
    </row>
    <row r="63" spans="1:19" ht="12" customHeight="1" x14ac:dyDescent="0.25">
      <c r="A63" s="36"/>
      <c r="S63" s="27"/>
    </row>
    <row r="64" spans="1:19" ht="12" customHeight="1" x14ac:dyDescent="0.25">
      <c r="A64" s="36"/>
      <c r="S64" s="27"/>
    </row>
    <row r="65" spans="1:19" ht="12" customHeight="1" x14ac:dyDescent="0.25">
      <c r="A65" s="36"/>
      <c r="S65" s="27"/>
    </row>
    <row r="66" spans="1:19" ht="12" customHeight="1" x14ac:dyDescent="0.25">
      <c r="A66" s="36"/>
      <c r="S66" s="27"/>
    </row>
    <row r="67" spans="1:19" ht="12" customHeight="1" x14ac:dyDescent="0.25">
      <c r="A67" s="36"/>
      <c r="S67" s="27"/>
    </row>
    <row r="68" spans="1:19" ht="12" customHeight="1" x14ac:dyDescent="0.25">
      <c r="A68" s="36"/>
      <c r="S68" s="27"/>
    </row>
    <row r="69" spans="1:19" ht="12" customHeight="1" x14ac:dyDescent="0.25">
      <c r="A69" s="36"/>
      <c r="S69" s="27"/>
    </row>
    <row r="70" spans="1:19" ht="12" customHeight="1" x14ac:dyDescent="0.25">
      <c r="A70" s="36"/>
      <c r="S70" s="27"/>
    </row>
    <row r="71" spans="1:19" ht="12" customHeight="1" x14ac:dyDescent="0.25">
      <c r="A71" s="507" t="s">
        <v>71</v>
      </c>
      <c r="B71" s="508"/>
      <c r="C71" s="508"/>
      <c r="D71" s="508"/>
      <c r="E71" s="508"/>
      <c r="F71" s="508"/>
      <c r="G71" s="508"/>
      <c r="H71" s="508"/>
      <c r="I71" s="508"/>
      <c r="J71" s="508"/>
      <c r="K71" s="508"/>
      <c r="L71" s="508"/>
      <c r="M71" s="508"/>
      <c r="N71" s="508"/>
      <c r="O71" s="508"/>
      <c r="P71" s="508"/>
      <c r="Q71" s="508"/>
      <c r="R71" s="508"/>
      <c r="S71" s="27"/>
    </row>
    <row r="72" spans="1:19" ht="5.15" customHeight="1" x14ac:dyDescent="0.25">
      <c r="A72" s="49"/>
      <c r="B72" s="17"/>
      <c r="C72" s="17"/>
      <c r="D72" s="17"/>
      <c r="E72" s="17"/>
      <c r="F72" s="17"/>
      <c r="G72" s="17"/>
      <c r="H72" s="17"/>
      <c r="I72" s="17"/>
      <c r="J72" s="17"/>
      <c r="K72" s="17"/>
      <c r="L72" s="17"/>
      <c r="M72" s="17"/>
      <c r="N72" s="17"/>
      <c r="O72" s="17"/>
      <c r="P72" s="17"/>
      <c r="Q72" s="17"/>
      <c r="R72" s="17"/>
      <c r="S72" s="18"/>
    </row>
    <row r="74" spans="1:19" ht="12" customHeight="1" x14ac:dyDescent="0.25">
      <c r="A74" s="54" t="str">
        <f>'Seite 1'!$A$65</f>
        <v xml:space="preserve">VWN LAT - Kofinanzierung Bundesprojekte </v>
      </c>
      <c r="B74" s="54"/>
      <c r="C74" s="54"/>
    </row>
    <row r="75" spans="1:19" ht="12" customHeight="1" x14ac:dyDescent="0.25">
      <c r="A75" s="54" t="str">
        <f>'Seite 1'!$A$66</f>
        <v>Formularversion: V 2.1 vom 26.04.24 - öffentlich -</v>
      </c>
      <c r="B75" s="54"/>
      <c r="C75" s="54"/>
    </row>
  </sheetData>
  <sheetProtection password="EF62" sheet="1" objects="1" scenarios="1" autoFilter="0"/>
  <mergeCells count="5">
    <mergeCell ref="A71:R71"/>
    <mergeCell ref="O1:S1"/>
    <mergeCell ref="O4:S4"/>
    <mergeCell ref="O2:S2"/>
    <mergeCell ref="O3:S3"/>
  </mergeCells>
  <conditionalFormatting sqref="O1:S4">
    <cfRule type="cellIs" dxfId="4" priority="5"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&amp;C&amp;9&amp;A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H520"/>
  <sheetViews>
    <sheetView showGridLines="0" topLeftCell="A6" workbookViewId="0">
      <selection activeCell="B21" sqref="B21"/>
    </sheetView>
  </sheetViews>
  <sheetFormatPr baseColWidth="10" defaultRowHeight="12.5" x14ac:dyDescent="0.25"/>
  <cols>
    <col min="1" max="1" width="5.7265625" customWidth="1"/>
    <col min="2" max="3" width="15.7265625" customWidth="1"/>
    <col min="4" max="4" width="10.7265625" customWidth="1"/>
    <col min="5" max="5" width="65.7265625" customWidth="1"/>
    <col min="6" max="7" width="15.7265625" customWidth="1"/>
  </cols>
  <sheetData>
    <row r="1" spans="1:7" ht="12" hidden="1" customHeight="1" x14ac:dyDescent="0.25">
      <c r="A1" s="342" t="s">
        <v>56</v>
      </c>
      <c r="B1" s="173"/>
      <c r="C1" s="173"/>
      <c r="D1" s="175"/>
      <c r="E1" s="173"/>
      <c r="F1" s="173"/>
      <c r="G1" s="173"/>
    </row>
    <row r="2" spans="1:7" ht="12" hidden="1" customHeight="1" x14ac:dyDescent="0.25">
      <c r="A2" s="342" t="s">
        <v>57</v>
      </c>
      <c r="B2" s="173"/>
      <c r="C2" s="173"/>
      <c r="D2" s="175"/>
      <c r="E2" s="173"/>
      <c r="F2" s="173"/>
      <c r="G2" s="173"/>
    </row>
    <row r="3" spans="1:7" ht="12" hidden="1" customHeight="1" x14ac:dyDescent="0.25">
      <c r="A3" s="185">
        <f>ROW(A21)</f>
        <v>21</v>
      </c>
      <c r="B3" s="173"/>
      <c r="C3" s="173"/>
      <c r="D3" s="175"/>
      <c r="E3" s="284"/>
      <c r="F3" s="284"/>
      <c r="G3" s="284"/>
    </row>
    <row r="4" spans="1:7" ht="12" hidden="1" customHeight="1" x14ac:dyDescent="0.25">
      <c r="A4" s="282" t="s">
        <v>91</v>
      </c>
      <c r="B4" s="173"/>
      <c r="C4" s="173"/>
      <c r="D4" s="175"/>
      <c r="E4" s="279"/>
      <c r="F4" s="279"/>
      <c r="G4" s="280"/>
    </row>
    <row r="5" spans="1:7" ht="12" hidden="1" customHeight="1" x14ac:dyDescent="0.25">
      <c r="A5" s="283" t="str">
        <f>"$A$6:$G$"&amp;IF(LOOKUP(2,1/(G1:G520&lt;&gt;0),ROW(G:G))=ROW(A16),A3-1,LOOKUP(2,1/(G1:G520&lt;&gt;0),ROW(G:G)))</f>
        <v>$A$6:$G$20</v>
      </c>
      <c r="B5" s="173"/>
      <c r="C5" s="173"/>
      <c r="D5" s="175"/>
      <c r="E5" s="279"/>
      <c r="F5" s="343"/>
      <c r="G5" s="281"/>
    </row>
    <row r="6" spans="1:7" ht="15" customHeight="1" x14ac:dyDescent="0.25">
      <c r="A6" s="184" t="str">
        <f>'Seite 2 ZN'!B17</f>
        <v>Einnahmen aus Projekttätigkeit</v>
      </c>
      <c r="B6" s="150"/>
      <c r="C6" s="150"/>
      <c r="D6" s="176"/>
      <c r="E6" s="30" t="s">
        <v>92</v>
      </c>
      <c r="F6" s="486">
        <f>'Seite 1'!$O$18</f>
        <v>0</v>
      </c>
      <c r="G6" s="488"/>
    </row>
    <row r="7" spans="1:7" ht="15" customHeight="1" x14ac:dyDescent="0.25">
      <c r="A7" s="163"/>
      <c r="B7" s="150"/>
      <c r="C7" s="150"/>
      <c r="D7" s="177"/>
      <c r="E7" s="30" t="s">
        <v>94</v>
      </c>
      <c r="F7" s="486" t="str">
        <f>'Seite 1'!$Z$14</f>
        <v/>
      </c>
      <c r="G7" s="488"/>
    </row>
    <row r="8" spans="1:7" ht="15" customHeight="1" x14ac:dyDescent="0.25">
      <c r="A8" s="163"/>
      <c r="B8" s="150"/>
      <c r="C8" s="150"/>
      <c r="D8" s="177"/>
      <c r="E8" s="30" t="s">
        <v>95</v>
      </c>
      <c r="F8" s="486" t="str">
        <f>'Seite 1'!$AA$14</f>
        <v/>
      </c>
      <c r="G8" s="488"/>
    </row>
    <row r="9" spans="1:7" ht="15" customHeight="1" x14ac:dyDescent="0.25">
      <c r="A9" s="153"/>
      <c r="B9" s="152"/>
      <c r="C9" s="152"/>
      <c r="D9" s="177"/>
      <c r="E9" s="132" t="s">
        <v>93</v>
      </c>
      <c r="F9" s="489">
        <f ca="1">'Seite 1'!$O$17</f>
        <v>45408</v>
      </c>
      <c r="G9" s="491"/>
    </row>
    <row r="10" spans="1:7" ht="15" customHeight="1" x14ac:dyDescent="0.25">
      <c r="A10" s="154"/>
      <c r="B10" s="155"/>
      <c r="C10" s="155"/>
      <c r="D10" s="177"/>
      <c r="E10" s="151"/>
      <c r="F10" s="151"/>
      <c r="G10" s="138" t="str">
        <f>'Seite 1'!$A$65</f>
        <v xml:space="preserve">VWN LAT - Kofinanzierung Bundesprojekte </v>
      </c>
    </row>
    <row r="11" spans="1:7" ht="15" customHeight="1" x14ac:dyDescent="0.25">
      <c r="A11" s="156"/>
      <c r="B11" s="155"/>
      <c r="C11" s="155"/>
      <c r="D11" s="177"/>
      <c r="E11" s="151"/>
      <c r="F11" s="151"/>
      <c r="G11" s="139" t="str">
        <f>'Seite 1'!$A$66</f>
        <v>Formularversion: V 2.1 vom 26.04.24 - öffentlich -</v>
      </c>
    </row>
    <row r="12" spans="1:7" ht="18" customHeight="1" x14ac:dyDescent="0.25">
      <c r="A12" s="157"/>
      <c r="B12" s="158"/>
      <c r="C12" s="158"/>
      <c r="D12" s="178"/>
      <c r="E12" s="306" t="str">
        <f>A6</f>
        <v>Einnahmen aus Projekttätigkeit</v>
      </c>
      <c r="F12" s="306"/>
      <c r="G12" s="345">
        <f>SUMPRODUCT(ROUND(G21:G520,2))</f>
        <v>0</v>
      </c>
    </row>
    <row r="13" spans="1:7" ht="12" customHeight="1" x14ac:dyDescent="0.25">
      <c r="A13" s="160"/>
      <c r="B13" s="161"/>
      <c r="C13" s="161"/>
      <c r="D13" s="179"/>
      <c r="E13" s="161"/>
      <c r="F13" s="161"/>
      <c r="G13" s="162"/>
    </row>
    <row r="14" spans="1:7" ht="15" customHeight="1" x14ac:dyDescent="0.25">
      <c r="A14" s="149" t="str">
        <f ca="1">CONCATENATE("Belegliste¹ der ",$A$6," - Aktenzeichen ",IF($F$6=0,"__________",$F$6)," - Nachweis vom ",IF($F$9=0,"_________",TEXT($F$9,"TT.MM.JJJJ")))</f>
        <v>Belegliste¹ der Einnahmen aus Projekttätigkeit - Aktenzeichen __________ - Nachweis vom 26.04.2024</v>
      </c>
      <c r="B14" s="161"/>
      <c r="C14" s="161"/>
      <c r="D14" s="179"/>
      <c r="E14" s="161"/>
      <c r="F14" s="161"/>
      <c r="G14" s="162"/>
    </row>
    <row r="15" spans="1:7" ht="5.15" customHeight="1" x14ac:dyDescent="0.25">
      <c r="A15" s="164"/>
      <c r="B15" s="161"/>
      <c r="C15" s="161"/>
      <c r="D15" s="179"/>
      <c r="E15" s="161"/>
      <c r="F15" s="161"/>
      <c r="G15" s="162"/>
    </row>
    <row r="16" spans="1:7" ht="12" customHeight="1" x14ac:dyDescent="0.25">
      <c r="A16" s="509" t="s">
        <v>23</v>
      </c>
      <c r="B16" s="512" t="s">
        <v>62</v>
      </c>
      <c r="C16" s="512" t="s">
        <v>46</v>
      </c>
      <c r="D16" s="509" t="s">
        <v>47</v>
      </c>
      <c r="E16" s="512" t="s">
        <v>120</v>
      </c>
      <c r="F16" s="515" t="s">
        <v>121</v>
      </c>
      <c r="G16" s="515" t="s">
        <v>122</v>
      </c>
    </row>
    <row r="17" spans="1:8" ht="12" customHeight="1" x14ac:dyDescent="0.25">
      <c r="A17" s="510"/>
      <c r="B17" s="513"/>
      <c r="C17" s="513"/>
      <c r="D17" s="510"/>
      <c r="E17" s="513"/>
      <c r="F17" s="516"/>
      <c r="G17" s="516"/>
    </row>
    <row r="18" spans="1:8" ht="12" customHeight="1" x14ac:dyDescent="0.25">
      <c r="A18" s="510"/>
      <c r="B18" s="513"/>
      <c r="C18" s="513"/>
      <c r="D18" s="510"/>
      <c r="E18" s="513"/>
      <c r="F18" s="516"/>
      <c r="G18" s="516"/>
    </row>
    <row r="19" spans="1:8" ht="12" customHeight="1" x14ac:dyDescent="0.25">
      <c r="A19" s="510"/>
      <c r="B19" s="513"/>
      <c r="C19" s="513"/>
      <c r="D19" s="510"/>
      <c r="E19" s="513"/>
      <c r="F19" s="516"/>
      <c r="G19" s="516"/>
    </row>
    <row r="20" spans="1:8" ht="12" customHeight="1" thickBot="1" x14ac:dyDescent="0.3">
      <c r="A20" s="511"/>
      <c r="B20" s="514"/>
      <c r="C20" s="514"/>
      <c r="D20" s="511"/>
      <c r="E20" s="514"/>
      <c r="F20" s="517"/>
      <c r="G20" s="517"/>
    </row>
    <row r="21" spans="1:8" s="144" customFormat="1" ht="14.5" thickTop="1" x14ac:dyDescent="0.3">
      <c r="A21" s="273">
        <v>1</v>
      </c>
      <c r="B21" s="304"/>
      <c r="C21" s="304"/>
      <c r="D21" s="174"/>
      <c r="E21" s="182"/>
      <c r="F21" s="333"/>
      <c r="G21" s="333"/>
      <c r="H21" s="347"/>
    </row>
    <row r="22" spans="1:8" s="144" customFormat="1" ht="15.5" x14ac:dyDescent="0.35">
      <c r="A22" s="273">
        <v>2</v>
      </c>
      <c r="B22" s="305"/>
      <c r="C22" s="304"/>
      <c r="D22" s="386"/>
      <c r="E22" s="182"/>
      <c r="F22" s="333"/>
      <c r="G22" s="333"/>
      <c r="H22" s="346"/>
    </row>
    <row r="23" spans="1:8" s="144" customFormat="1" ht="15.5" x14ac:dyDescent="0.35">
      <c r="A23" s="273">
        <v>3</v>
      </c>
      <c r="B23" s="305"/>
      <c r="C23" s="304"/>
      <c r="D23" s="386"/>
      <c r="E23" s="182"/>
      <c r="F23" s="333"/>
      <c r="G23" s="333"/>
      <c r="H23" s="346"/>
    </row>
    <row r="24" spans="1:8" s="144" customFormat="1" ht="15.5" x14ac:dyDescent="0.35">
      <c r="A24" s="273">
        <v>4</v>
      </c>
      <c r="B24" s="305"/>
      <c r="C24" s="304"/>
      <c r="D24" s="386"/>
      <c r="E24" s="182"/>
      <c r="F24" s="333"/>
      <c r="G24" s="333"/>
      <c r="H24" s="346"/>
    </row>
    <row r="25" spans="1:8" s="144" customFormat="1" ht="15.5" x14ac:dyDescent="0.35">
      <c r="A25" s="273">
        <v>5</v>
      </c>
      <c r="B25" s="305"/>
      <c r="C25" s="304"/>
      <c r="D25" s="386"/>
      <c r="E25" s="182"/>
      <c r="F25" s="333"/>
      <c r="G25" s="333"/>
      <c r="H25" s="346"/>
    </row>
    <row r="26" spans="1:8" s="144" customFormat="1" ht="15.5" x14ac:dyDescent="0.35">
      <c r="A26" s="273">
        <v>6</v>
      </c>
      <c r="B26" s="305"/>
      <c r="C26" s="304"/>
      <c r="D26" s="386"/>
      <c r="E26" s="182"/>
      <c r="F26" s="333"/>
      <c r="G26" s="333"/>
      <c r="H26" s="346"/>
    </row>
    <row r="27" spans="1:8" s="144" customFormat="1" ht="15.5" x14ac:dyDescent="0.35">
      <c r="A27" s="273">
        <v>7</v>
      </c>
      <c r="B27" s="305"/>
      <c r="C27" s="304"/>
      <c r="D27" s="386"/>
      <c r="E27" s="182"/>
      <c r="F27" s="333"/>
      <c r="G27" s="333"/>
      <c r="H27" s="346"/>
    </row>
    <row r="28" spans="1:8" s="144" customFormat="1" ht="15.5" x14ac:dyDescent="0.35">
      <c r="A28" s="273">
        <v>8</v>
      </c>
      <c r="B28" s="305"/>
      <c r="C28" s="304"/>
      <c r="D28" s="386"/>
      <c r="E28" s="182"/>
      <c r="F28" s="333"/>
      <c r="G28" s="333"/>
      <c r="H28" s="346"/>
    </row>
    <row r="29" spans="1:8" s="144" customFormat="1" ht="15.5" x14ac:dyDescent="0.35">
      <c r="A29" s="273">
        <v>9</v>
      </c>
      <c r="B29" s="305"/>
      <c r="C29" s="304"/>
      <c r="D29" s="386"/>
      <c r="E29" s="182"/>
      <c r="F29" s="333"/>
      <c r="G29" s="333"/>
      <c r="H29" s="346"/>
    </row>
    <row r="30" spans="1:8" s="144" customFormat="1" ht="15.5" x14ac:dyDescent="0.35">
      <c r="A30" s="273">
        <v>10</v>
      </c>
      <c r="B30" s="305"/>
      <c r="C30" s="304"/>
      <c r="D30" s="386"/>
      <c r="E30" s="182"/>
      <c r="F30" s="333"/>
      <c r="G30" s="333"/>
      <c r="H30" s="346"/>
    </row>
    <row r="31" spans="1:8" s="144" customFormat="1" ht="15.5" x14ac:dyDescent="0.35">
      <c r="A31" s="273">
        <v>11</v>
      </c>
      <c r="B31" s="305"/>
      <c r="C31" s="304"/>
      <c r="D31" s="386"/>
      <c r="E31" s="182"/>
      <c r="F31" s="333"/>
      <c r="G31" s="333"/>
      <c r="H31" s="346"/>
    </row>
    <row r="32" spans="1:8" s="144" customFormat="1" ht="15.5" x14ac:dyDescent="0.35">
      <c r="A32" s="273">
        <v>12</v>
      </c>
      <c r="B32" s="305"/>
      <c r="C32" s="304"/>
      <c r="D32" s="386"/>
      <c r="E32" s="182"/>
      <c r="F32" s="333"/>
      <c r="G32" s="333"/>
      <c r="H32" s="346"/>
    </row>
    <row r="33" spans="1:8" s="144" customFormat="1" ht="15.5" x14ac:dyDescent="0.35">
      <c r="A33" s="273">
        <v>13</v>
      </c>
      <c r="B33" s="305"/>
      <c r="C33" s="304"/>
      <c r="D33" s="386"/>
      <c r="E33" s="182"/>
      <c r="F33" s="333"/>
      <c r="G33" s="333"/>
      <c r="H33" s="346"/>
    </row>
    <row r="34" spans="1:8" s="144" customFormat="1" ht="15.5" x14ac:dyDescent="0.35">
      <c r="A34" s="273">
        <v>14</v>
      </c>
      <c r="B34" s="305"/>
      <c r="C34" s="304"/>
      <c r="D34" s="386"/>
      <c r="E34" s="182"/>
      <c r="F34" s="333"/>
      <c r="G34" s="333"/>
      <c r="H34" s="346"/>
    </row>
    <row r="35" spans="1:8" s="144" customFormat="1" ht="15.5" x14ac:dyDescent="0.35">
      <c r="A35" s="273">
        <v>15</v>
      </c>
      <c r="B35" s="305"/>
      <c r="C35" s="304"/>
      <c r="D35" s="386"/>
      <c r="E35" s="182"/>
      <c r="F35" s="333"/>
      <c r="G35" s="333"/>
      <c r="H35" s="346"/>
    </row>
    <row r="36" spans="1:8" s="144" customFormat="1" ht="15.5" x14ac:dyDescent="0.35">
      <c r="A36" s="273">
        <v>16</v>
      </c>
      <c r="B36" s="305"/>
      <c r="C36" s="304"/>
      <c r="D36" s="386"/>
      <c r="E36" s="182"/>
      <c r="F36" s="333"/>
      <c r="G36" s="333"/>
      <c r="H36" s="346"/>
    </row>
    <row r="37" spans="1:8" s="144" customFormat="1" ht="15.5" x14ac:dyDescent="0.35">
      <c r="A37" s="273">
        <v>17</v>
      </c>
      <c r="B37" s="305"/>
      <c r="C37" s="304"/>
      <c r="D37" s="386"/>
      <c r="E37" s="182"/>
      <c r="F37" s="333"/>
      <c r="G37" s="333"/>
      <c r="H37" s="346"/>
    </row>
    <row r="38" spans="1:8" s="144" customFormat="1" ht="15.5" x14ac:dyDescent="0.35">
      <c r="A38" s="273">
        <v>18</v>
      </c>
      <c r="B38" s="305"/>
      <c r="C38" s="304"/>
      <c r="D38" s="386"/>
      <c r="E38" s="182"/>
      <c r="F38" s="333"/>
      <c r="G38" s="333"/>
      <c r="H38" s="346"/>
    </row>
    <row r="39" spans="1:8" s="144" customFormat="1" ht="15.5" x14ac:dyDescent="0.35">
      <c r="A39" s="273">
        <v>19</v>
      </c>
      <c r="B39" s="305"/>
      <c r="C39" s="304"/>
      <c r="D39" s="386"/>
      <c r="E39" s="182"/>
      <c r="F39" s="333"/>
      <c r="G39" s="333"/>
      <c r="H39" s="346"/>
    </row>
    <row r="40" spans="1:8" s="144" customFormat="1" ht="15.5" x14ac:dyDescent="0.35">
      <c r="A40" s="273">
        <v>20</v>
      </c>
      <c r="B40" s="305"/>
      <c r="C40" s="304"/>
      <c r="D40" s="386"/>
      <c r="E40" s="182"/>
      <c r="F40" s="333"/>
      <c r="G40" s="333"/>
      <c r="H40" s="346"/>
    </row>
    <row r="41" spans="1:8" s="144" customFormat="1" ht="15.5" x14ac:dyDescent="0.35">
      <c r="A41" s="273">
        <v>21</v>
      </c>
      <c r="B41" s="305"/>
      <c r="C41" s="304"/>
      <c r="D41" s="386"/>
      <c r="E41" s="182"/>
      <c r="F41" s="333"/>
      <c r="G41" s="333"/>
      <c r="H41" s="346"/>
    </row>
    <row r="42" spans="1:8" s="144" customFormat="1" ht="15.5" x14ac:dyDescent="0.35">
      <c r="A42" s="273">
        <v>22</v>
      </c>
      <c r="B42" s="305"/>
      <c r="C42" s="304"/>
      <c r="D42" s="386"/>
      <c r="E42" s="182"/>
      <c r="F42" s="333"/>
      <c r="G42" s="333"/>
      <c r="H42" s="346"/>
    </row>
    <row r="43" spans="1:8" s="144" customFormat="1" ht="15.5" x14ac:dyDescent="0.35">
      <c r="A43" s="273">
        <v>23</v>
      </c>
      <c r="B43" s="305"/>
      <c r="C43" s="304"/>
      <c r="D43" s="386"/>
      <c r="E43" s="182"/>
      <c r="F43" s="333"/>
      <c r="G43" s="333"/>
      <c r="H43" s="346"/>
    </row>
    <row r="44" spans="1:8" s="144" customFormat="1" ht="15.5" x14ac:dyDescent="0.35">
      <c r="A44" s="273">
        <v>24</v>
      </c>
      <c r="B44" s="305"/>
      <c r="C44" s="304"/>
      <c r="D44" s="386"/>
      <c r="E44" s="182"/>
      <c r="F44" s="333"/>
      <c r="G44" s="333"/>
      <c r="H44" s="346"/>
    </row>
    <row r="45" spans="1:8" s="144" customFormat="1" ht="15.5" x14ac:dyDescent="0.35">
      <c r="A45" s="273">
        <v>25</v>
      </c>
      <c r="B45" s="305"/>
      <c r="C45" s="304"/>
      <c r="D45" s="386"/>
      <c r="E45" s="182"/>
      <c r="F45" s="333"/>
      <c r="G45" s="333"/>
      <c r="H45" s="346"/>
    </row>
    <row r="46" spans="1:8" s="144" customFormat="1" ht="15.5" x14ac:dyDescent="0.35">
      <c r="A46" s="273">
        <v>26</v>
      </c>
      <c r="B46" s="305"/>
      <c r="C46" s="304"/>
      <c r="D46" s="386"/>
      <c r="E46" s="182"/>
      <c r="F46" s="333"/>
      <c r="G46" s="333"/>
      <c r="H46" s="346"/>
    </row>
    <row r="47" spans="1:8" s="144" customFormat="1" ht="15.5" x14ac:dyDescent="0.35">
      <c r="A47" s="273">
        <v>27</v>
      </c>
      <c r="B47" s="305"/>
      <c r="C47" s="304"/>
      <c r="D47" s="386"/>
      <c r="E47" s="182"/>
      <c r="F47" s="333"/>
      <c r="G47" s="333"/>
      <c r="H47" s="346"/>
    </row>
    <row r="48" spans="1:8" s="144" customFormat="1" ht="15.5" x14ac:dyDescent="0.35">
      <c r="A48" s="273">
        <v>28</v>
      </c>
      <c r="B48" s="305"/>
      <c r="C48" s="304"/>
      <c r="D48" s="386"/>
      <c r="E48" s="182"/>
      <c r="F48" s="333"/>
      <c r="G48" s="333"/>
      <c r="H48" s="346"/>
    </row>
    <row r="49" spans="1:8" s="144" customFormat="1" ht="15.5" x14ac:dyDescent="0.35">
      <c r="A49" s="273">
        <v>29</v>
      </c>
      <c r="B49" s="305"/>
      <c r="C49" s="304"/>
      <c r="D49" s="386"/>
      <c r="E49" s="182"/>
      <c r="F49" s="333"/>
      <c r="G49" s="333"/>
      <c r="H49" s="346"/>
    </row>
    <row r="50" spans="1:8" s="144" customFormat="1" ht="15.5" x14ac:dyDescent="0.35">
      <c r="A50" s="273">
        <v>30</v>
      </c>
      <c r="B50" s="305"/>
      <c r="C50" s="304"/>
      <c r="D50" s="386"/>
      <c r="E50" s="182"/>
      <c r="F50" s="333"/>
      <c r="G50" s="333"/>
      <c r="H50" s="346"/>
    </row>
    <row r="51" spans="1:8" s="144" customFormat="1" ht="15.5" x14ac:dyDescent="0.35">
      <c r="A51" s="273">
        <v>31</v>
      </c>
      <c r="B51" s="305"/>
      <c r="C51" s="304"/>
      <c r="D51" s="386"/>
      <c r="E51" s="182"/>
      <c r="F51" s="333"/>
      <c r="G51" s="333"/>
      <c r="H51" s="346"/>
    </row>
    <row r="52" spans="1:8" s="144" customFormat="1" ht="15.5" x14ac:dyDescent="0.35">
      <c r="A52" s="273">
        <v>32</v>
      </c>
      <c r="B52" s="305"/>
      <c r="C52" s="304"/>
      <c r="D52" s="386"/>
      <c r="E52" s="182"/>
      <c r="F52" s="333"/>
      <c r="G52" s="333"/>
      <c r="H52" s="346"/>
    </row>
    <row r="53" spans="1:8" s="144" customFormat="1" ht="15.5" x14ac:dyDescent="0.35">
      <c r="A53" s="273">
        <v>33</v>
      </c>
      <c r="B53" s="305"/>
      <c r="C53" s="304"/>
      <c r="D53" s="386"/>
      <c r="E53" s="182"/>
      <c r="F53" s="333"/>
      <c r="G53" s="333"/>
      <c r="H53" s="346"/>
    </row>
    <row r="54" spans="1:8" s="144" customFormat="1" ht="15.5" x14ac:dyDescent="0.35">
      <c r="A54" s="273">
        <v>34</v>
      </c>
      <c r="B54" s="305"/>
      <c r="C54" s="304"/>
      <c r="D54" s="386"/>
      <c r="E54" s="182"/>
      <c r="F54" s="333"/>
      <c r="G54" s="333"/>
      <c r="H54" s="346"/>
    </row>
    <row r="55" spans="1:8" s="144" customFormat="1" ht="15.5" x14ac:dyDescent="0.35">
      <c r="A55" s="273">
        <v>35</v>
      </c>
      <c r="B55" s="305"/>
      <c r="C55" s="304"/>
      <c r="D55" s="386"/>
      <c r="E55" s="182"/>
      <c r="F55" s="333"/>
      <c r="G55" s="333"/>
      <c r="H55" s="346"/>
    </row>
    <row r="56" spans="1:8" s="144" customFormat="1" ht="15.5" x14ac:dyDescent="0.35">
      <c r="A56" s="273">
        <v>36</v>
      </c>
      <c r="B56" s="305"/>
      <c r="C56" s="304"/>
      <c r="D56" s="386"/>
      <c r="E56" s="182"/>
      <c r="F56" s="333"/>
      <c r="G56" s="333"/>
      <c r="H56" s="346"/>
    </row>
    <row r="57" spans="1:8" s="144" customFormat="1" ht="15.5" x14ac:dyDescent="0.35">
      <c r="A57" s="273">
        <v>37</v>
      </c>
      <c r="B57" s="305"/>
      <c r="C57" s="304"/>
      <c r="D57" s="386"/>
      <c r="E57" s="182"/>
      <c r="F57" s="333"/>
      <c r="G57" s="333"/>
      <c r="H57" s="346"/>
    </row>
    <row r="58" spans="1:8" s="144" customFormat="1" ht="15.5" x14ac:dyDescent="0.35">
      <c r="A58" s="273">
        <v>38</v>
      </c>
      <c r="B58" s="305"/>
      <c r="C58" s="304"/>
      <c r="D58" s="386"/>
      <c r="E58" s="182"/>
      <c r="F58" s="333"/>
      <c r="G58" s="333"/>
      <c r="H58" s="346"/>
    </row>
    <row r="59" spans="1:8" s="144" customFormat="1" ht="15.5" x14ac:dyDescent="0.35">
      <c r="A59" s="273">
        <v>39</v>
      </c>
      <c r="B59" s="305"/>
      <c r="C59" s="304"/>
      <c r="D59" s="386"/>
      <c r="E59" s="182"/>
      <c r="F59" s="333"/>
      <c r="G59" s="333"/>
      <c r="H59" s="346"/>
    </row>
    <row r="60" spans="1:8" s="144" customFormat="1" ht="15.5" x14ac:dyDescent="0.35">
      <c r="A60" s="273">
        <v>40</v>
      </c>
      <c r="B60" s="305"/>
      <c r="C60" s="304"/>
      <c r="D60" s="386"/>
      <c r="E60" s="182"/>
      <c r="F60" s="333"/>
      <c r="G60" s="333"/>
      <c r="H60" s="346"/>
    </row>
    <row r="61" spans="1:8" s="144" customFormat="1" ht="15.5" x14ac:dyDescent="0.35">
      <c r="A61" s="273">
        <v>41</v>
      </c>
      <c r="B61" s="305"/>
      <c r="C61" s="304"/>
      <c r="D61" s="386"/>
      <c r="E61" s="182"/>
      <c r="F61" s="333"/>
      <c r="G61" s="333"/>
      <c r="H61" s="346"/>
    </row>
    <row r="62" spans="1:8" s="144" customFormat="1" ht="15.5" x14ac:dyDescent="0.35">
      <c r="A62" s="273">
        <v>42</v>
      </c>
      <c r="B62" s="305"/>
      <c r="C62" s="304"/>
      <c r="D62" s="386"/>
      <c r="E62" s="182"/>
      <c r="F62" s="333"/>
      <c r="G62" s="333"/>
      <c r="H62" s="346"/>
    </row>
    <row r="63" spans="1:8" s="144" customFormat="1" ht="15.5" x14ac:dyDescent="0.35">
      <c r="A63" s="273">
        <v>43</v>
      </c>
      <c r="B63" s="305"/>
      <c r="C63" s="304"/>
      <c r="D63" s="386"/>
      <c r="E63" s="182"/>
      <c r="F63" s="333"/>
      <c r="G63" s="333"/>
      <c r="H63" s="346"/>
    </row>
    <row r="64" spans="1:8" s="144" customFormat="1" ht="15.5" x14ac:dyDescent="0.35">
      <c r="A64" s="273">
        <v>44</v>
      </c>
      <c r="B64" s="305"/>
      <c r="C64" s="304"/>
      <c r="D64" s="386"/>
      <c r="E64" s="182"/>
      <c r="F64" s="333"/>
      <c r="G64" s="333"/>
      <c r="H64" s="346"/>
    </row>
    <row r="65" spans="1:8" s="144" customFormat="1" ht="15.5" x14ac:dyDescent="0.35">
      <c r="A65" s="273">
        <v>45</v>
      </c>
      <c r="B65" s="305"/>
      <c r="C65" s="304"/>
      <c r="D65" s="386"/>
      <c r="E65" s="182"/>
      <c r="F65" s="333"/>
      <c r="G65" s="333"/>
      <c r="H65" s="346"/>
    </row>
    <row r="66" spans="1:8" s="144" customFormat="1" ht="15.5" x14ac:dyDescent="0.35">
      <c r="A66" s="273">
        <v>46</v>
      </c>
      <c r="B66" s="305"/>
      <c r="C66" s="304"/>
      <c r="D66" s="386"/>
      <c r="E66" s="182"/>
      <c r="F66" s="333"/>
      <c r="G66" s="333"/>
      <c r="H66" s="346"/>
    </row>
    <row r="67" spans="1:8" s="144" customFormat="1" ht="15.5" x14ac:dyDescent="0.35">
      <c r="A67" s="273">
        <v>47</v>
      </c>
      <c r="B67" s="305"/>
      <c r="C67" s="304"/>
      <c r="D67" s="386"/>
      <c r="E67" s="182"/>
      <c r="F67" s="333"/>
      <c r="G67" s="333"/>
      <c r="H67" s="346"/>
    </row>
    <row r="68" spans="1:8" s="144" customFormat="1" ht="15.5" x14ac:dyDescent="0.35">
      <c r="A68" s="273">
        <v>48</v>
      </c>
      <c r="B68" s="305"/>
      <c r="C68" s="304"/>
      <c r="D68" s="386"/>
      <c r="E68" s="182"/>
      <c r="F68" s="333"/>
      <c r="G68" s="333"/>
      <c r="H68" s="346"/>
    </row>
    <row r="69" spans="1:8" s="144" customFormat="1" ht="15.5" x14ac:dyDescent="0.35">
      <c r="A69" s="273">
        <v>49</v>
      </c>
      <c r="B69" s="305"/>
      <c r="C69" s="304"/>
      <c r="D69" s="386"/>
      <c r="E69" s="182"/>
      <c r="F69" s="333"/>
      <c r="G69" s="333"/>
      <c r="H69" s="346"/>
    </row>
    <row r="70" spans="1:8" s="144" customFormat="1" ht="15.5" x14ac:dyDescent="0.35">
      <c r="A70" s="273">
        <v>50</v>
      </c>
      <c r="B70" s="305"/>
      <c r="C70" s="304"/>
      <c r="D70" s="386"/>
      <c r="E70" s="182"/>
      <c r="F70" s="333"/>
      <c r="G70" s="333"/>
      <c r="H70" s="346"/>
    </row>
    <row r="71" spans="1:8" s="144" customFormat="1" ht="15.5" x14ac:dyDescent="0.35">
      <c r="A71" s="273">
        <v>51</v>
      </c>
      <c r="B71" s="305"/>
      <c r="C71" s="304"/>
      <c r="D71" s="386"/>
      <c r="E71" s="182"/>
      <c r="F71" s="333"/>
      <c r="G71" s="333"/>
      <c r="H71" s="346"/>
    </row>
    <row r="72" spans="1:8" s="144" customFormat="1" ht="15.5" x14ac:dyDescent="0.35">
      <c r="A72" s="273">
        <v>52</v>
      </c>
      <c r="B72" s="305"/>
      <c r="C72" s="304"/>
      <c r="D72" s="386"/>
      <c r="E72" s="182"/>
      <c r="F72" s="333"/>
      <c r="G72" s="333"/>
      <c r="H72" s="346"/>
    </row>
    <row r="73" spans="1:8" s="144" customFormat="1" ht="15.5" x14ac:dyDescent="0.35">
      <c r="A73" s="273">
        <v>53</v>
      </c>
      <c r="B73" s="305"/>
      <c r="C73" s="304"/>
      <c r="D73" s="386"/>
      <c r="E73" s="182"/>
      <c r="F73" s="333"/>
      <c r="G73" s="333"/>
      <c r="H73" s="346"/>
    </row>
    <row r="74" spans="1:8" s="144" customFormat="1" ht="15.5" x14ac:dyDescent="0.35">
      <c r="A74" s="273">
        <v>54</v>
      </c>
      <c r="B74" s="305"/>
      <c r="C74" s="304"/>
      <c r="D74" s="386"/>
      <c r="E74" s="182"/>
      <c r="F74" s="333"/>
      <c r="G74" s="333"/>
      <c r="H74" s="346"/>
    </row>
    <row r="75" spans="1:8" s="144" customFormat="1" ht="15.5" x14ac:dyDescent="0.35">
      <c r="A75" s="273">
        <v>55</v>
      </c>
      <c r="B75" s="305"/>
      <c r="C75" s="304"/>
      <c r="D75" s="386"/>
      <c r="E75" s="182"/>
      <c r="F75" s="333"/>
      <c r="G75" s="333"/>
      <c r="H75" s="346"/>
    </row>
    <row r="76" spans="1:8" s="144" customFormat="1" ht="15.5" x14ac:dyDescent="0.35">
      <c r="A76" s="273">
        <v>56</v>
      </c>
      <c r="B76" s="305"/>
      <c r="C76" s="304"/>
      <c r="D76" s="386"/>
      <c r="E76" s="182"/>
      <c r="F76" s="333"/>
      <c r="G76" s="333"/>
      <c r="H76" s="346"/>
    </row>
    <row r="77" spans="1:8" s="144" customFormat="1" ht="15.5" x14ac:dyDescent="0.35">
      <c r="A77" s="273">
        <v>57</v>
      </c>
      <c r="B77" s="305"/>
      <c r="C77" s="304"/>
      <c r="D77" s="386"/>
      <c r="E77" s="182"/>
      <c r="F77" s="333"/>
      <c r="G77" s="333"/>
      <c r="H77" s="346"/>
    </row>
    <row r="78" spans="1:8" s="144" customFormat="1" ht="15.5" x14ac:dyDescent="0.35">
      <c r="A78" s="273">
        <v>58</v>
      </c>
      <c r="B78" s="305"/>
      <c r="C78" s="304"/>
      <c r="D78" s="386"/>
      <c r="E78" s="182"/>
      <c r="F78" s="333"/>
      <c r="G78" s="333"/>
      <c r="H78" s="346"/>
    </row>
    <row r="79" spans="1:8" s="144" customFormat="1" ht="15.5" x14ac:dyDescent="0.35">
      <c r="A79" s="273">
        <v>59</v>
      </c>
      <c r="B79" s="305"/>
      <c r="C79" s="304"/>
      <c r="D79" s="386"/>
      <c r="E79" s="182"/>
      <c r="F79" s="333"/>
      <c r="G79" s="333"/>
      <c r="H79" s="346"/>
    </row>
    <row r="80" spans="1:8" s="144" customFormat="1" ht="15.5" x14ac:dyDescent="0.35">
      <c r="A80" s="273">
        <v>60</v>
      </c>
      <c r="B80" s="305"/>
      <c r="C80" s="304"/>
      <c r="D80" s="386"/>
      <c r="E80" s="182"/>
      <c r="F80" s="333"/>
      <c r="G80" s="333"/>
      <c r="H80" s="346"/>
    </row>
    <row r="81" spans="1:8" s="144" customFormat="1" ht="15.5" x14ac:dyDescent="0.35">
      <c r="A81" s="273">
        <v>61</v>
      </c>
      <c r="B81" s="305"/>
      <c r="C81" s="304"/>
      <c r="D81" s="386"/>
      <c r="E81" s="182"/>
      <c r="F81" s="333"/>
      <c r="G81" s="333"/>
      <c r="H81" s="346"/>
    </row>
    <row r="82" spans="1:8" s="144" customFormat="1" ht="15.5" x14ac:dyDescent="0.35">
      <c r="A82" s="273">
        <v>62</v>
      </c>
      <c r="B82" s="305"/>
      <c r="C82" s="304"/>
      <c r="D82" s="386"/>
      <c r="E82" s="182"/>
      <c r="F82" s="333"/>
      <c r="G82" s="333"/>
      <c r="H82" s="346"/>
    </row>
    <row r="83" spans="1:8" s="144" customFormat="1" ht="15.5" x14ac:dyDescent="0.35">
      <c r="A83" s="273">
        <v>63</v>
      </c>
      <c r="B83" s="305"/>
      <c r="C83" s="304"/>
      <c r="D83" s="386"/>
      <c r="E83" s="182"/>
      <c r="F83" s="333"/>
      <c r="G83" s="333"/>
      <c r="H83" s="346"/>
    </row>
    <row r="84" spans="1:8" s="144" customFormat="1" ht="15.5" x14ac:dyDescent="0.35">
      <c r="A84" s="273">
        <v>64</v>
      </c>
      <c r="B84" s="305"/>
      <c r="C84" s="304"/>
      <c r="D84" s="386"/>
      <c r="E84" s="182"/>
      <c r="F84" s="333"/>
      <c r="G84" s="333"/>
      <c r="H84" s="346"/>
    </row>
    <row r="85" spans="1:8" s="144" customFormat="1" ht="15.5" x14ac:dyDescent="0.35">
      <c r="A85" s="273">
        <v>65</v>
      </c>
      <c r="B85" s="305"/>
      <c r="C85" s="304"/>
      <c r="D85" s="386"/>
      <c r="E85" s="182"/>
      <c r="F85" s="333"/>
      <c r="G85" s="333"/>
      <c r="H85" s="346"/>
    </row>
    <row r="86" spans="1:8" s="144" customFormat="1" ht="15.5" x14ac:dyDescent="0.35">
      <c r="A86" s="273">
        <v>66</v>
      </c>
      <c r="B86" s="305"/>
      <c r="C86" s="304"/>
      <c r="D86" s="386"/>
      <c r="E86" s="182"/>
      <c r="F86" s="333"/>
      <c r="G86" s="333"/>
      <c r="H86" s="346"/>
    </row>
    <row r="87" spans="1:8" s="144" customFormat="1" ht="15.5" x14ac:dyDescent="0.35">
      <c r="A87" s="273">
        <v>67</v>
      </c>
      <c r="B87" s="305"/>
      <c r="C87" s="304"/>
      <c r="D87" s="386"/>
      <c r="E87" s="182"/>
      <c r="F87" s="333"/>
      <c r="G87" s="333"/>
      <c r="H87" s="346"/>
    </row>
    <row r="88" spans="1:8" s="144" customFormat="1" ht="15.5" x14ac:dyDescent="0.35">
      <c r="A88" s="273">
        <v>68</v>
      </c>
      <c r="B88" s="305"/>
      <c r="C88" s="304"/>
      <c r="D88" s="386"/>
      <c r="E88" s="182"/>
      <c r="F88" s="333"/>
      <c r="G88" s="333"/>
      <c r="H88" s="346"/>
    </row>
    <row r="89" spans="1:8" s="144" customFormat="1" ht="15.5" x14ac:dyDescent="0.35">
      <c r="A89" s="273">
        <v>69</v>
      </c>
      <c r="B89" s="305"/>
      <c r="C89" s="304"/>
      <c r="D89" s="386"/>
      <c r="E89" s="182"/>
      <c r="F89" s="333"/>
      <c r="G89" s="333"/>
      <c r="H89" s="346"/>
    </row>
    <row r="90" spans="1:8" s="144" customFormat="1" ht="15.5" x14ac:dyDescent="0.35">
      <c r="A90" s="273">
        <v>70</v>
      </c>
      <c r="B90" s="305"/>
      <c r="C90" s="304"/>
      <c r="D90" s="386"/>
      <c r="E90" s="182"/>
      <c r="F90" s="333"/>
      <c r="G90" s="333"/>
      <c r="H90" s="346"/>
    </row>
    <row r="91" spans="1:8" s="144" customFormat="1" ht="15.5" x14ac:dyDescent="0.35">
      <c r="A91" s="273">
        <v>71</v>
      </c>
      <c r="B91" s="305"/>
      <c r="C91" s="304"/>
      <c r="D91" s="386"/>
      <c r="E91" s="182"/>
      <c r="F91" s="333"/>
      <c r="G91" s="333"/>
      <c r="H91" s="346"/>
    </row>
    <row r="92" spans="1:8" s="144" customFormat="1" ht="15.5" x14ac:dyDescent="0.35">
      <c r="A92" s="273">
        <v>72</v>
      </c>
      <c r="B92" s="305"/>
      <c r="C92" s="304"/>
      <c r="D92" s="386"/>
      <c r="E92" s="182"/>
      <c r="F92" s="333"/>
      <c r="G92" s="333"/>
      <c r="H92" s="346"/>
    </row>
    <row r="93" spans="1:8" s="144" customFormat="1" ht="15.5" x14ac:dyDescent="0.35">
      <c r="A93" s="273">
        <v>73</v>
      </c>
      <c r="B93" s="305"/>
      <c r="C93" s="304"/>
      <c r="D93" s="386"/>
      <c r="E93" s="182"/>
      <c r="F93" s="333"/>
      <c r="G93" s="333"/>
      <c r="H93" s="346"/>
    </row>
    <row r="94" spans="1:8" s="144" customFormat="1" ht="15.5" x14ac:dyDescent="0.35">
      <c r="A94" s="273">
        <v>74</v>
      </c>
      <c r="B94" s="305"/>
      <c r="C94" s="304"/>
      <c r="D94" s="386"/>
      <c r="E94" s="182"/>
      <c r="F94" s="333"/>
      <c r="G94" s="333"/>
      <c r="H94" s="346"/>
    </row>
    <row r="95" spans="1:8" s="144" customFormat="1" ht="15.5" x14ac:dyDescent="0.35">
      <c r="A95" s="273">
        <v>75</v>
      </c>
      <c r="B95" s="305"/>
      <c r="C95" s="304"/>
      <c r="D95" s="386"/>
      <c r="E95" s="182"/>
      <c r="F95" s="333"/>
      <c r="G95" s="333"/>
      <c r="H95" s="346"/>
    </row>
    <row r="96" spans="1:8" s="144" customFormat="1" ht="15.5" x14ac:dyDescent="0.35">
      <c r="A96" s="273">
        <v>76</v>
      </c>
      <c r="B96" s="305"/>
      <c r="C96" s="304"/>
      <c r="D96" s="386"/>
      <c r="E96" s="182"/>
      <c r="F96" s="333"/>
      <c r="G96" s="333"/>
      <c r="H96" s="346"/>
    </row>
    <row r="97" spans="1:8" s="144" customFormat="1" ht="15.5" x14ac:dyDescent="0.35">
      <c r="A97" s="273">
        <v>77</v>
      </c>
      <c r="B97" s="305"/>
      <c r="C97" s="304"/>
      <c r="D97" s="386"/>
      <c r="E97" s="182"/>
      <c r="F97" s="333"/>
      <c r="G97" s="333"/>
      <c r="H97" s="346"/>
    </row>
    <row r="98" spans="1:8" s="144" customFormat="1" ht="15.5" x14ac:dyDescent="0.35">
      <c r="A98" s="273">
        <v>78</v>
      </c>
      <c r="B98" s="305"/>
      <c r="C98" s="304"/>
      <c r="D98" s="386"/>
      <c r="E98" s="182"/>
      <c r="F98" s="333"/>
      <c r="G98" s="333"/>
      <c r="H98" s="346"/>
    </row>
    <row r="99" spans="1:8" s="144" customFormat="1" ht="15.5" x14ac:dyDescent="0.35">
      <c r="A99" s="273">
        <v>79</v>
      </c>
      <c r="B99" s="305"/>
      <c r="C99" s="304"/>
      <c r="D99" s="386"/>
      <c r="E99" s="182"/>
      <c r="F99" s="333"/>
      <c r="G99" s="333"/>
      <c r="H99" s="346"/>
    </row>
    <row r="100" spans="1:8" s="144" customFormat="1" ht="15.5" x14ac:dyDescent="0.35">
      <c r="A100" s="273">
        <v>80</v>
      </c>
      <c r="B100" s="305"/>
      <c r="C100" s="304"/>
      <c r="D100" s="386"/>
      <c r="E100" s="182"/>
      <c r="F100" s="333"/>
      <c r="G100" s="333"/>
      <c r="H100" s="346"/>
    </row>
    <row r="101" spans="1:8" s="144" customFormat="1" ht="15.5" x14ac:dyDescent="0.35">
      <c r="A101" s="273">
        <v>81</v>
      </c>
      <c r="B101" s="305"/>
      <c r="C101" s="304"/>
      <c r="D101" s="386"/>
      <c r="E101" s="182"/>
      <c r="F101" s="333"/>
      <c r="G101" s="333"/>
      <c r="H101" s="346"/>
    </row>
    <row r="102" spans="1:8" s="144" customFormat="1" ht="15.5" x14ac:dyDescent="0.35">
      <c r="A102" s="273">
        <v>82</v>
      </c>
      <c r="B102" s="305"/>
      <c r="C102" s="304"/>
      <c r="D102" s="386"/>
      <c r="E102" s="182"/>
      <c r="F102" s="333"/>
      <c r="G102" s="333"/>
      <c r="H102" s="346"/>
    </row>
    <row r="103" spans="1:8" s="144" customFormat="1" ht="15.5" x14ac:dyDescent="0.35">
      <c r="A103" s="273">
        <v>83</v>
      </c>
      <c r="B103" s="305"/>
      <c r="C103" s="304"/>
      <c r="D103" s="386"/>
      <c r="E103" s="182"/>
      <c r="F103" s="333"/>
      <c r="G103" s="333"/>
      <c r="H103" s="346"/>
    </row>
    <row r="104" spans="1:8" s="144" customFormat="1" ht="15.5" x14ac:dyDescent="0.35">
      <c r="A104" s="273">
        <v>84</v>
      </c>
      <c r="B104" s="305"/>
      <c r="C104" s="304"/>
      <c r="D104" s="386"/>
      <c r="E104" s="182"/>
      <c r="F104" s="333"/>
      <c r="G104" s="333"/>
      <c r="H104" s="346"/>
    </row>
    <row r="105" spans="1:8" s="144" customFormat="1" ht="15.5" x14ac:dyDescent="0.35">
      <c r="A105" s="273">
        <v>85</v>
      </c>
      <c r="B105" s="305"/>
      <c r="C105" s="304"/>
      <c r="D105" s="386"/>
      <c r="E105" s="182"/>
      <c r="F105" s="333"/>
      <c r="G105" s="333"/>
      <c r="H105" s="346"/>
    </row>
    <row r="106" spans="1:8" s="144" customFormat="1" ht="15.5" x14ac:dyDescent="0.35">
      <c r="A106" s="273">
        <v>86</v>
      </c>
      <c r="B106" s="305"/>
      <c r="C106" s="304"/>
      <c r="D106" s="386"/>
      <c r="E106" s="182"/>
      <c r="F106" s="333"/>
      <c r="G106" s="333"/>
      <c r="H106" s="346"/>
    </row>
    <row r="107" spans="1:8" s="144" customFormat="1" ht="15.5" x14ac:dyDescent="0.35">
      <c r="A107" s="273">
        <v>87</v>
      </c>
      <c r="B107" s="305"/>
      <c r="C107" s="304"/>
      <c r="D107" s="386"/>
      <c r="E107" s="182"/>
      <c r="F107" s="333"/>
      <c r="G107" s="333"/>
      <c r="H107" s="346"/>
    </row>
    <row r="108" spans="1:8" s="144" customFormat="1" ht="15.5" x14ac:dyDescent="0.35">
      <c r="A108" s="273">
        <v>88</v>
      </c>
      <c r="B108" s="305"/>
      <c r="C108" s="304"/>
      <c r="D108" s="386"/>
      <c r="E108" s="182"/>
      <c r="F108" s="333"/>
      <c r="G108" s="333"/>
      <c r="H108" s="346"/>
    </row>
    <row r="109" spans="1:8" s="144" customFormat="1" ht="15.5" x14ac:dyDescent="0.35">
      <c r="A109" s="273">
        <v>89</v>
      </c>
      <c r="B109" s="305"/>
      <c r="C109" s="304"/>
      <c r="D109" s="386"/>
      <c r="E109" s="182"/>
      <c r="F109" s="333"/>
      <c r="G109" s="333"/>
      <c r="H109" s="346"/>
    </row>
    <row r="110" spans="1:8" s="144" customFormat="1" ht="15.5" x14ac:dyDescent="0.35">
      <c r="A110" s="273">
        <v>90</v>
      </c>
      <c r="B110" s="305"/>
      <c r="C110" s="304"/>
      <c r="D110" s="386"/>
      <c r="E110" s="182"/>
      <c r="F110" s="333"/>
      <c r="G110" s="333"/>
      <c r="H110" s="346"/>
    </row>
    <row r="111" spans="1:8" s="144" customFormat="1" ht="15.5" x14ac:dyDescent="0.35">
      <c r="A111" s="273">
        <v>91</v>
      </c>
      <c r="B111" s="305"/>
      <c r="C111" s="304"/>
      <c r="D111" s="386"/>
      <c r="E111" s="182"/>
      <c r="F111" s="333"/>
      <c r="G111" s="333"/>
      <c r="H111" s="346"/>
    </row>
    <row r="112" spans="1:8" s="144" customFormat="1" ht="15.5" x14ac:dyDescent="0.35">
      <c r="A112" s="273">
        <v>92</v>
      </c>
      <c r="B112" s="305"/>
      <c r="C112" s="304"/>
      <c r="D112" s="386"/>
      <c r="E112" s="182"/>
      <c r="F112" s="333"/>
      <c r="G112" s="333"/>
      <c r="H112" s="346"/>
    </row>
    <row r="113" spans="1:8" s="144" customFormat="1" ht="15.5" x14ac:dyDescent="0.35">
      <c r="A113" s="273">
        <v>93</v>
      </c>
      <c r="B113" s="305"/>
      <c r="C113" s="304"/>
      <c r="D113" s="386"/>
      <c r="E113" s="182"/>
      <c r="F113" s="333"/>
      <c r="G113" s="333"/>
      <c r="H113" s="346"/>
    </row>
    <row r="114" spans="1:8" s="144" customFormat="1" ht="15.5" x14ac:dyDescent="0.35">
      <c r="A114" s="273">
        <v>94</v>
      </c>
      <c r="B114" s="305"/>
      <c r="C114" s="304"/>
      <c r="D114" s="386"/>
      <c r="E114" s="182"/>
      <c r="F114" s="333"/>
      <c r="G114" s="333"/>
      <c r="H114" s="346"/>
    </row>
    <row r="115" spans="1:8" s="144" customFormat="1" ht="15.5" x14ac:dyDescent="0.35">
      <c r="A115" s="273">
        <v>95</v>
      </c>
      <c r="B115" s="305"/>
      <c r="C115" s="304"/>
      <c r="D115" s="386"/>
      <c r="E115" s="182"/>
      <c r="F115" s="333"/>
      <c r="G115" s="333"/>
      <c r="H115" s="346"/>
    </row>
    <row r="116" spans="1:8" s="144" customFormat="1" ht="15.5" x14ac:dyDescent="0.35">
      <c r="A116" s="273">
        <v>96</v>
      </c>
      <c r="B116" s="305"/>
      <c r="C116" s="304"/>
      <c r="D116" s="386"/>
      <c r="E116" s="182"/>
      <c r="F116" s="333"/>
      <c r="G116" s="333"/>
      <c r="H116" s="346"/>
    </row>
    <row r="117" spans="1:8" s="144" customFormat="1" ht="15.5" x14ac:dyDescent="0.35">
      <c r="A117" s="273">
        <v>97</v>
      </c>
      <c r="B117" s="305"/>
      <c r="C117" s="304"/>
      <c r="D117" s="386"/>
      <c r="E117" s="182"/>
      <c r="F117" s="333"/>
      <c r="G117" s="333"/>
      <c r="H117" s="346"/>
    </row>
    <row r="118" spans="1:8" s="144" customFormat="1" ht="15.5" x14ac:dyDescent="0.35">
      <c r="A118" s="273">
        <v>98</v>
      </c>
      <c r="B118" s="305"/>
      <c r="C118" s="304"/>
      <c r="D118" s="386"/>
      <c r="E118" s="182"/>
      <c r="F118" s="333"/>
      <c r="G118" s="333"/>
      <c r="H118" s="346"/>
    </row>
    <row r="119" spans="1:8" s="144" customFormat="1" ht="15.5" x14ac:dyDescent="0.35">
      <c r="A119" s="273">
        <v>99</v>
      </c>
      <c r="B119" s="305"/>
      <c r="C119" s="304"/>
      <c r="D119" s="386"/>
      <c r="E119" s="182"/>
      <c r="F119" s="333"/>
      <c r="G119" s="333"/>
      <c r="H119" s="346"/>
    </row>
    <row r="120" spans="1:8" s="144" customFormat="1" ht="15.5" x14ac:dyDescent="0.35">
      <c r="A120" s="273">
        <v>100</v>
      </c>
      <c r="B120" s="305"/>
      <c r="C120" s="304"/>
      <c r="D120" s="386"/>
      <c r="E120" s="182"/>
      <c r="F120" s="333"/>
      <c r="G120" s="333"/>
      <c r="H120" s="346"/>
    </row>
    <row r="121" spans="1:8" s="144" customFormat="1" ht="15.5" x14ac:dyDescent="0.35">
      <c r="A121" s="273">
        <v>101</v>
      </c>
      <c r="B121" s="305"/>
      <c r="C121" s="304"/>
      <c r="D121" s="386"/>
      <c r="E121" s="182"/>
      <c r="F121" s="333"/>
      <c r="G121" s="333"/>
      <c r="H121" s="346"/>
    </row>
    <row r="122" spans="1:8" s="144" customFormat="1" ht="15.5" x14ac:dyDescent="0.35">
      <c r="A122" s="273">
        <v>102</v>
      </c>
      <c r="B122" s="305"/>
      <c r="C122" s="304"/>
      <c r="D122" s="386"/>
      <c r="E122" s="182"/>
      <c r="F122" s="333"/>
      <c r="G122" s="333"/>
      <c r="H122" s="346"/>
    </row>
    <row r="123" spans="1:8" s="144" customFormat="1" ht="15.5" x14ac:dyDescent="0.35">
      <c r="A123" s="273">
        <v>103</v>
      </c>
      <c r="B123" s="305"/>
      <c r="C123" s="304"/>
      <c r="D123" s="386"/>
      <c r="E123" s="182"/>
      <c r="F123" s="333"/>
      <c r="G123" s="333"/>
      <c r="H123" s="346"/>
    </row>
    <row r="124" spans="1:8" s="144" customFormat="1" ht="15.5" x14ac:dyDescent="0.35">
      <c r="A124" s="273">
        <v>104</v>
      </c>
      <c r="B124" s="305"/>
      <c r="C124" s="304"/>
      <c r="D124" s="386"/>
      <c r="E124" s="182"/>
      <c r="F124" s="333"/>
      <c r="G124" s="333"/>
      <c r="H124" s="346"/>
    </row>
    <row r="125" spans="1:8" s="144" customFormat="1" ht="15.5" x14ac:dyDescent="0.35">
      <c r="A125" s="273">
        <v>105</v>
      </c>
      <c r="B125" s="305"/>
      <c r="C125" s="304"/>
      <c r="D125" s="386"/>
      <c r="E125" s="182"/>
      <c r="F125" s="333"/>
      <c r="G125" s="333"/>
      <c r="H125" s="346"/>
    </row>
    <row r="126" spans="1:8" s="144" customFormat="1" ht="15.5" x14ac:dyDescent="0.35">
      <c r="A126" s="273">
        <v>106</v>
      </c>
      <c r="B126" s="305"/>
      <c r="C126" s="304"/>
      <c r="D126" s="386"/>
      <c r="E126" s="182"/>
      <c r="F126" s="333"/>
      <c r="G126" s="333"/>
      <c r="H126" s="346"/>
    </row>
    <row r="127" spans="1:8" s="144" customFormat="1" ht="15.5" x14ac:dyDescent="0.35">
      <c r="A127" s="273">
        <v>107</v>
      </c>
      <c r="B127" s="305"/>
      <c r="C127" s="304"/>
      <c r="D127" s="386"/>
      <c r="E127" s="182"/>
      <c r="F127" s="333"/>
      <c r="G127" s="333"/>
      <c r="H127" s="346"/>
    </row>
    <row r="128" spans="1:8" s="144" customFormat="1" ht="15.5" x14ac:dyDescent="0.35">
      <c r="A128" s="273">
        <v>108</v>
      </c>
      <c r="B128" s="305"/>
      <c r="C128" s="304"/>
      <c r="D128" s="386"/>
      <c r="E128" s="182"/>
      <c r="F128" s="333"/>
      <c r="G128" s="333"/>
      <c r="H128" s="346"/>
    </row>
    <row r="129" spans="1:8" s="144" customFormat="1" ht="15.5" x14ac:dyDescent="0.35">
      <c r="A129" s="273">
        <v>109</v>
      </c>
      <c r="B129" s="305"/>
      <c r="C129" s="304"/>
      <c r="D129" s="386"/>
      <c r="E129" s="182"/>
      <c r="F129" s="333"/>
      <c r="G129" s="333"/>
      <c r="H129" s="346"/>
    </row>
    <row r="130" spans="1:8" s="144" customFormat="1" ht="15.5" x14ac:dyDescent="0.35">
      <c r="A130" s="273">
        <v>110</v>
      </c>
      <c r="B130" s="305"/>
      <c r="C130" s="304"/>
      <c r="D130" s="386"/>
      <c r="E130" s="182"/>
      <c r="F130" s="333"/>
      <c r="G130" s="333"/>
      <c r="H130" s="346"/>
    </row>
    <row r="131" spans="1:8" s="144" customFormat="1" ht="15.5" x14ac:dyDescent="0.35">
      <c r="A131" s="273">
        <v>111</v>
      </c>
      <c r="B131" s="305"/>
      <c r="C131" s="304"/>
      <c r="D131" s="386"/>
      <c r="E131" s="182"/>
      <c r="F131" s="333"/>
      <c r="G131" s="333"/>
      <c r="H131" s="346"/>
    </row>
    <row r="132" spans="1:8" s="144" customFormat="1" ht="15.5" x14ac:dyDescent="0.35">
      <c r="A132" s="273">
        <v>112</v>
      </c>
      <c r="B132" s="305"/>
      <c r="C132" s="304"/>
      <c r="D132" s="386"/>
      <c r="E132" s="182"/>
      <c r="F132" s="333"/>
      <c r="G132" s="333"/>
      <c r="H132" s="346"/>
    </row>
    <row r="133" spans="1:8" s="144" customFormat="1" ht="15.5" x14ac:dyDescent="0.35">
      <c r="A133" s="273">
        <v>113</v>
      </c>
      <c r="B133" s="305"/>
      <c r="C133" s="304"/>
      <c r="D133" s="386"/>
      <c r="E133" s="182"/>
      <c r="F133" s="333"/>
      <c r="G133" s="333"/>
      <c r="H133" s="346"/>
    </row>
    <row r="134" spans="1:8" s="144" customFormat="1" ht="15.5" x14ac:dyDescent="0.35">
      <c r="A134" s="273">
        <v>114</v>
      </c>
      <c r="B134" s="305"/>
      <c r="C134" s="304"/>
      <c r="D134" s="386"/>
      <c r="E134" s="182"/>
      <c r="F134" s="333"/>
      <c r="G134" s="333"/>
      <c r="H134" s="346"/>
    </row>
    <row r="135" spans="1:8" s="144" customFormat="1" ht="15.5" x14ac:dyDescent="0.35">
      <c r="A135" s="273">
        <v>115</v>
      </c>
      <c r="B135" s="305"/>
      <c r="C135" s="304"/>
      <c r="D135" s="386"/>
      <c r="E135" s="182"/>
      <c r="F135" s="333"/>
      <c r="G135" s="333"/>
      <c r="H135" s="346"/>
    </row>
    <row r="136" spans="1:8" s="144" customFormat="1" ht="15.5" x14ac:dyDescent="0.35">
      <c r="A136" s="273">
        <v>116</v>
      </c>
      <c r="B136" s="305"/>
      <c r="C136" s="304"/>
      <c r="D136" s="386"/>
      <c r="E136" s="182"/>
      <c r="F136" s="333"/>
      <c r="G136" s="333"/>
      <c r="H136" s="346"/>
    </row>
    <row r="137" spans="1:8" s="144" customFormat="1" ht="15.5" x14ac:dyDescent="0.35">
      <c r="A137" s="273">
        <v>117</v>
      </c>
      <c r="B137" s="305"/>
      <c r="C137" s="304"/>
      <c r="D137" s="386"/>
      <c r="E137" s="182"/>
      <c r="F137" s="333"/>
      <c r="G137" s="333"/>
      <c r="H137" s="346"/>
    </row>
    <row r="138" spans="1:8" s="144" customFormat="1" ht="15.5" x14ac:dyDescent="0.35">
      <c r="A138" s="273">
        <v>118</v>
      </c>
      <c r="B138" s="305"/>
      <c r="C138" s="304"/>
      <c r="D138" s="386"/>
      <c r="E138" s="182"/>
      <c r="F138" s="333"/>
      <c r="G138" s="333"/>
      <c r="H138" s="346"/>
    </row>
    <row r="139" spans="1:8" s="144" customFormat="1" ht="15.5" x14ac:dyDescent="0.35">
      <c r="A139" s="273">
        <v>119</v>
      </c>
      <c r="B139" s="305"/>
      <c r="C139" s="304"/>
      <c r="D139" s="386"/>
      <c r="E139" s="182"/>
      <c r="F139" s="333"/>
      <c r="G139" s="333"/>
      <c r="H139" s="346"/>
    </row>
    <row r="140" spans="1:8" s="144" customFormat="1" ht="15.5" x14ac:dyDescent="0.35">
      <c r="A140" s="273">
        <v>120</v>
      </c>
      <c r="B140" s="305"/>
      <c r="C140" s="304"/>
      <c r="D140" s="386"/>
      <c r="E140" s="182"/>
      <c r="F140" s="333"/>
      <c r="G140" s="333"/>
      <c r="H140" s="346"/>
    </row>
    <row r="141" spans="1:8" s="144" customFormat="1" ht="15.5" x14ac:dyDescent="0.35">
      <c r="A141" s="273">
        <v>121</v>
      </c>
      <c r="B141" s="305"/>
      <c r="C141" s="304"/>
      <c r="D141" s="386"/>
      <c r="E141" s="182"/>
      <c r="F141" s="333"/>
      <c r="G141" s="333"/>
      <c r="H141" s="346"/>
    </row>
    <row r="142" spans="1:8" s="144" customFormat="1" ht="15.5" x14ac:dyDescent="0.35">
      <c r="A142" s="273">
        <v>122</v>
      </c>
      <c r="B142" s="305"/>
      <c r="C142" s="304"/>
      <c r="D142" s="386"/>
      <c r="E142" s="182"/>
      <c r="F142" s="333"/>
      <c r="G142" s="333"/>
      <c r="H142" s="346"/>
    </row>
    <row r="143" spans="1:8" s="144" customFormat="1" ht="15.5" x14ac:dyDescent="0.35">
      <c r="A143" s="273">
        <v>123</v>
      </c>
      <c r="B143" s="305"/>
      <c r="C143" s="304"/>
      <c r="D143" s="386"/>
      <c r="E143" s="182"/>
      <c r="F143" s="333"/>
      <c r="G143" s="333"/>
      <c r="H143" s="346"/>
    </row>
    <row r="144" spans="1:8" s="144" customFormat="1" ht="15.5" x14ac:dyDescent="0.35">
      <c r="A144" s="273">
        <v>124</v>
      </c>
      <c r="B144" s="305"/>
      <c r="C144" s="304"/>
      <c r="D144" s="386"/>
      <c r="E144" s="182"/>
      <c r="F144" s="333"/>
      <c r="G144" s="333"/>
      <c r="H144" s="346"/>
    </row>
    <row r="145" spans="1:8" s="144" customFormat="1" ht="15.5" x14ac:dyDescent="0.35">
      <c r="A145" s="273">
        <v>125</v>
      </c>
      <c r="B145" s="305"/>
      <c r="C145" s="304"/>
      <c r="D145" s="386"/>
      <c r="E145" s="182"/>
      <c r="F145" s="333"/>
      <c r="G145" s="333"/>
      <c r="H145" s="346"/>
    </row>
    <row r="146" spans="1:8" s="144" customFormat="1" ht="15.5" x14ac:dyDescent="0.35">
      <c r="A146" s="273">
        <v>126</v>
      </c>
      <c r="B146" s="305"/>
      <c r="C146" s="304"/>
      <c r="D146" s="386"/>
      <c r="E146" s="182"/>
      <c r="F146" s="333"/>
      <c r="G146" s="333"/>
      <c r="H146" s="346"/>
    </row>
    <row r="147" spans="1:8" s="144" customFormat="1" ht="15.5" x14ac:dyDescent="0.35">
      <c r="A147" s="273">
        <v>127</v>
      </c>
      <c r="B147" s="305"/>
      <c r="C147" s="304"/>
      <c r="D147" s="386"/>
      <c r="E147" s="182"/>
      <c r="F147" s="333"/>
      <c r="G147" s="333"/>
      <c r="H147" s="346"/>
    </row>
    <row r="148" spans="1:8" s="144" customFormat="1" ht="15.5" x14ac:dyDescent="0.35">
      <c r="A148" s="273">
        <v>128</v>
      </c>
      <c r="B148" s="305"/>
      <c r="C148" s="304"/>
      <c r="D148" s="386"/>
      <c r="E148" s="182"/>
      <c r="F148" s="333"/>
      <c r="G148" s="333"/>
      <c r="H148" s="346"/>
    </row>
    <row r="149" spans="1:8" s="144" customFormat="1" ht="15.5" x14ac:dyDescent="0.35">
      <c r="A149" s="273">
        <v>129</v>
      </c>
      <c r="B149" s="305"/>
      <c r="C149" s="304"/>
      <c r="D149" s="386"/>
      <c r="E149" s="182"/>
      <c r="F149" s="333"/>
      <c r="G149" s="333"/>
      <c r="H149" s="346"/>
    </row>
    <row r="150" spans="1:8" s="144" customFormat="1" ht="15.5" x14ac:dyDescent="0.35">
      <c r="A150" s="273">
        <v>130</v>
      </c>
      <c r="B150" s="305"/>
      <c r="C150" s="304"/>
      <c r="D150" s="386"/>
      <c r="E150" s="182"/>
      <c r="F150" s="333"/>
      <c r="G150" s="333"/>
      <c r="H150" s="346"/>
    </row>
    <row r="151" spans="1:8" s="144" customFormat="1" ht="15.5" x14ac:dyDescent="0.35">
      <c r="A151" s="273">
        <v>131</v>
      </c>
      <c r="B151" s="305"/>
      <c r="C151" s="304"/>
      <c r="D151" s="386"/>
      <c r="E151" s="182"/>
      <c r="F151" s="333"/>
      <c r="G151" s="333"/>
      <c r="H151" s="346"/>
    </row>
    <row r="152" spans="1:8" s="144" customFormat="1" ht="15.5" x14ac:dyDescent="0.35">
      <c r="A152" s="273">
        <v>132</v>
      </c>
      <c r="B152" s="305"/>
      <c r="C152" s="304"/>
      <c r="D152" s="386"/>
      <c r="E152" s="182"/>
      <c r="F152" s="333"/>
      <c r="G152" s="333"/>
      <c r="H152" s="346"/>
    </row>
    <row r="153" spans="1:8" s="144" customFormat="1" ht="15.5" x14ac:dyDescent="0.35">
      <c r="A153" s="273">
        <v>133</v>
      </c>
      <c r="B153" s="305"/>
      <c r="C153" s="304"/>
      <c r="D153" s="386"/>
      <c r="E153" s="182"/>
      <c r="F153" s="333"/>
      <c r="G153" s="333"/>
      <c r="H153" s="346"/>
    </row>
    <row r="154" spans="1:8" s="144" customFormat="1" ht="15.5" x14ac:dyDescent="0.35">
      <c r="A154" s="273">
        <v>134</v>
      </c>
      <c r="B154" s="305"/>
      <c r="C154" s="304"/>
      <c r="D154" s="386"/>
      <c r="E154" s="182"/>
      <c r="F154" s="333"/>
      <c r="G154" s="333"/>
      <c r="H154" s="346"/>
    </row>
    <row r="155" spans="1:8" s="144" customFormat="1" ht="15.5" x14ac:dyDescent="0.35">
      <c r="A155" s="273">
        <v>135</v>
      </c>
      <c r="B155" s="305"/>
      <c r="C155" s="304"/>
      <c r="D155" s="386"/>
      <c r="E155" s="182"/>
      <c r="F155" s="333"/>
      <c r="G155" s="333"/>
      <c r="H155" s="346"/>
    </row>
    <row r="156" spans="1:8" s="144" customFormat="1" ht="15.5" x14ac:dyDescent="0.35">
      <c r="A156" s="273">
        <v>136</v>
      </c>
      <c r="B156" s="305"/>
      <c r="C156" s="304"/>
      <c r="D156" s="386"/>
      <c r="E156" s="182"/>
      <c r="F156" s="333"/>
      <c r="G156" s="333"/>
      <c r="H156" s="346"/>
    </row>
    <row r="157" spans="1:8" s="144" customFormat="1" ht="15.5" x14ac:dyDescent="0.35">
      <c r="A157" s="273">
        <v>137</v>
      </c>
      <c r="B157" s="305"/>
      <c r="C157" s="304"/>
      <c r="D157" s="386"/>
      <c r="E157" s="182"/>
      <c r="F157" s="333"/>
      <c r="G157" s="333"/>
      <c r="H157" s="346"/>
    </row>
    <row r="158" spans="1:8" s="144" customFormat="1" ht="15.5" x14ac:dyDescent="0.35">
      <c r="A158" s="273">
        <v>138</v>
      </c>
      <c r="B158" s="305"/>
      <c r="C158" s="304"/>
      <c r="D158" s="386"/>
      <c r="E158" s="182"/>
      <c r="F158" s="333"/>
      <c r="G158" s="333"/>
      <c r="H158" s="346"/>
    </row>
    <row r="159" spans="1:8" s="144" customFormat="1" ht="15.5" x14ac:dyDescent="0.35">
      <c r="A159" s="273">
        <v>139</v>
      </c>
      <c r="B159" s="305"/>
      <c r="C159" s="304"/>
      <c r="D159" s="386"/>
      <c r="E159" s="182"/>
      <c r="F159" s="333"/>
      <c r="G159" s="333"/>
      <c r="H159" s="346"/>
    </row>
    <row r="160" spans="1:8" s="144" customFormat="1" ht="15.5" x14ac:dyDescent="0.35">
      <c r="A160" s="273">
        <v>140</v>
      </c>
      <c r="B160" s="305"/>
      <c r="C160" s="304"/>
      <c r="D160" s="386"/>
      <c r="E160" s="182"/>
      <c r="F160" s="333"/>
      <c r="G160" s="333"/>
      <c r="H160" s="346"/>
    </row>
    <row r="161" spans="1:8" s="144" customFormat="1" ht="15.5" x14ac:dyDescent="0.35">
      <c r="A161" s="273">
        <v>141</v>
      </c>
      <c r="B161" s="305"/>
      <c r="C161" s="304"/>
      <c r="D161" s="386"/>
      <c r="E161" s="182"/>
      <c r="F161" s="333"/>
      <c r="G161" s="333"/>
      <c r="H161" s="346"/>
    </row>
    <row r="162" spans="1:8" s="144" customFormat="1" ht="15.5" x14ac:dyDescent="0.35">
      <c r="A162" s="273">
        <v>142</v>
      </c>
      <c r="B162" s="305"/>
      <c r="C162" s="304"/>
      <c r="D162" s="386"/>
      <c r="E162" s="182"/>
      <c r="F162" s="333"/>
      <c r="G162" s="333"/>
      <c r="H162" s="346"/>
    </row>
    <row r="163" spans="1:8" s="144" customFormat="1" ht="15.5" x14ac:dyDescent="0.35">
      <c r="A163" s="273">
        <v>143</v>
      </c>
      <c r="B163" s="305"/>
      <c r="C163" s="304"/>
      <c r="D163" s="386"/>
      <c r="E163" s="182"/>
      <c r="F163" s="333"/>
      <c r="G163" s="333"/>
      <c r="H163" s="346"/>
    </row>
    <row r="164" spans="1:8" s="144" customFormat="1" ht="15.5" x14ac:dyDescent="0.35">
      <c r="A164" s="273">
        <v>144</v>
      </c>
      <c r="B164" s="305"/>
      <c r="C164" s="304"/>
      <c r="D164" s="386"/>
      <c r="E164" s="182"/>
      <c r="F164" s="333"/>
      <c r="G164" s="333"/>
      <c r="H164" s="346"/>
    </row>
    <row r="165" spans="1:8" s="144" customFormat="1" ht="15.5" x14ac:dyDescent="0.35">
      <c r="A165" s="273">
        <v>145</v>
      </c>
      <c r="B165" s="305"/>
      <c r="C165" s="304"/>
      <c r="D165" s="386"/>
      <c r="E165" s="182"/>
      <c r="F165" s="333"/>
      <c r="G165" s="333"/>
      <c r="H165" s="346"/>
    </row>
    <row r="166" spans="1:8" s="144" customFormat="1" ht="15.5" x14ac:dyDescent="0.35">
      <c r="A166" s="273">
        <v>146</v>
      </c>
      <c r="B166" s="305"/>
      <c r="C166" s="304"/>
      <c r="D166" s="386"/>
      <c r="E166" s="182"/>
      <c r="F166" s="333"/>
      <c r="G166" s="333"/>
      <c r="H166" s="346"/>
    </row>
    <row r="167" spans="1:8" s="144" customFormat="1" ht="15.5" x14ac:dyDescent="0.35">
      <c r="A167" s="273">
        <v>147</v>
      </c>
      <c r="B167" s="305"/>
      <c r="C167" s="304"/>
      <c r="D167" s="386"/>
      <c r="E167" s="182"/>
      <c r="F167" s="333"/>
      <c r="G167" s="333"/>
      <c r="H167" s="346"/>
    </row>
    <row r="168" spans="1:8" s="144" customFormat="1" ht="15.5" x14ac:dyDescent="0.35">
      <c r="A168" s="273">
        <v>148</v>
      </c>
      <c r="B168" s="305"/>
      <c r="C168" s="304"/>
      <c r="D168" s="386"/>
      <c r="E168" s="182"/>
      <c r="F168" s="333"/>
      <c r="G168" s="333"/>
      <c r="H168" s="346"/>
    </row>
    <row r="169" spans="1:8" s="144" customFormat="1" ht="15.5" x14ac:dyDescent="0.35">
      <c r="A169" s="273">
        <v>149</v>
      </c>
      <c r="B169" s="305"/>
      <c r="C169" s="304"/>
      <c r="D169" s="386"/>
      <c r="E169" s="182"/>
      <c r="F169" s="333"/>
      <c r="G169" s="333"/>
      <c r="H169" s="346"/>
    </row>
    <row r="170" spans="1:8" s="144" customFormat="1" ht="15.5" x14ac:dyDescent="0.35">
      <c r="A170" s="273">
        <v>150</v>
      </c>
      <c r="B170" s="305"/>
      <c r="C170" s="304"/>
      <c r="D170" s="386"/>
      <c r="E170" s="182"/>
      <c r="F170" s="333"/>
      <c r="G170" s="333"/>
      <c r="H170" s="346"/>
    </row>
    <row r="171" spans="1:8" s="144" customFormat="1" ht="15.5" x14ac:dyDescent="0.35">
      <c r="A171" s="273">
        <v>151</v>
      </c>
      <c r="B171" s="305"/>
      <c r="C171" s="304"/>
      <c r="D171" s="386"/>
      <c r="E171" s="182"/>
      <c r="F171" s="333"/>
      <c r="G171" s="333"/>
      <c r="H171" s="346"/>
    </row>
    <row r="172" spans="1:8" s="144" customFormat="1" ht="15.5" x14ac:dyDescent="0.35">
      <c r="A172" s="273">
        <v>152</v>
      </c>
      <c r="B172" s="305"/>
      <c r="C172" s="304"/>
      <c r="D172" s="386"/>
      <c r="E172" s="182"/>
      <c r="F172" s="333"/>
      <c r="G172" s="333"/>
      <c r="H172" s="346"/>
    </row>
    <row r="173" spans="1:8" s="144" customFormat="1" ht="15.5" x14ac:dyDescent="0.35">
      <c r="A173" s="273">
        <v>153</v>
      </c>
      <c r="B173" s="305"/>
      <c r="C173" s="304"/>
      <c r="D173" s="386"/>
      <c r="E173" s="182"/>
      <c r="F173" s="333"/>
      <c r="G173" s="333"/>
      <c r="H173" s="346"/>
    </row>
    <row r="174" spans="1:8" s="144" customFormat="1" ht="15.5" x14ac:dyDescent="0.35">
      <c r="A174" s="273">
        <v>154</v>
      </c>
      <c r="B174" s="305"/>
      <c r="C174" s="304"/>
      <c r="D174" s="386"/>
      <c r="E174" s="182"/>
      <c r="F174" s="333"/>
      <c r="G174" s="333"/>
      <c r="H174" s="346"/>
    </row>
    <row r="175" spans="1:8" s="144" customFormat="1" ht="15.5" x14ac:dyDescent="0.35">
      <c r="A175" s="273">
        <v>155</v>
      </c>
      <c r="B175" s="305"/>
      <c r="C175" s="304"/>
      <c r="D175" s="386"/>
      <c r="E175" s="182"/>
      <c r="F175" s="333"/>
      <c r="G175" s="333"/>
      <c r="H175" s="346"/>
    </row>
    <row r="176" spans="1:8" s="144" customFormat="1" ht="15.5" x14ac:dyDescent="0.35">
      <c r="A176" s="273">
        <v>156</v>
      </c>
      <c r="B176" s="305"/>
      <c r="C176" s="304"/>
      <c r="D176" s="386"/>
      <c r="E176" s="182"/>
      <c r="F176" s="333"/>
      <c r="G176" s="333"/>
      <c r="H176" s="346"/>
    </row>
    <row r="177" spans="1:8" s="144" customFormat="1" ht="15.5" x14ac:dyDescent="0.35">
      <c r="A177" s="273">
        <v>157</v>
      </c>
      <c r="B177" s="305"/>
      <c r="C177" s="304"/>
      <c r="D177" s="386"/>
      <c r="E177" s="182"/>
      <c r="F177" s="333"/>
      <c r="G177" s="333"/>
      <c r="H177" s="346"/>
    </row>
    <row r="178" spans="1:8" s="144" customFormat="1" ht="15.5" x14ac:dyDescent="0.35">
      <c r="A178" s="273">
        <v>158</v>
      </c>
      <c r="B178" s="305"/>
      <c r="C178" s="304"/>
      <c r="D178" s="386"/>
      <c r="E178" s="182"/>
      <c r="F178" s="333"/>
      <c r="G178" s="333"/>
      <c r="H178" s="346"/>
    </row>
    <row r="179" spans="1:8" s="144" customFormat="1" ht="15.5" x14ac:dyDescent="0.35">
      <c r="A179" s="273">
        <v>159</v>
      </c>
      <c r="B179" s="305"/>
      <c r="C179" s="304"/>
      <c r="D179" s="386"/>
      <c r="E179" s="182"/>
      <c r="F179" s="333"/>
      <c r="G179" s="333"/>
      <c r="H179" s="346"/>
    </row>
    <row r="180" spans="1:8" s="144" customFormat="1" ht="15.5" x14ac:dyDescent="0.35">
      <c r="A180" s="273">
        <v>160</v>
      </c>
      <c r="B180" s="305"/>
      <c r="C180" s="304"/>
      <c r="D180" s="386"/>
      <c r="E180" s="182"/>
      <c r="F180" s="333"/>
      <c r="G180" s="333"/>
      <c r="H180" s="346"/>
    </row>
    <row r="181" spans="1:8" s="144" customFormat="1" ht="15.5" x14ac:dyDescent="0.35">
      <c r="A181" s="273">
        <v>161</v>
      </c>
      <c r="B181" s="305"/>
      <c r="C181" s="304"/>
      <c r="D181" s="386"/>
      <c r="E181" s="182"/>
      <c r="F181" s="333"/>
      <c r="G181" s="333"/>
      <c r="H181" s="346"/>
    </row>
    <row r="182" spans="1:8" s="144" customFormat="1" ht="15.5" x14ac:dyDescent="0.35">
      <c r="A182" s="273">
        <v>162</v>
      </c>
      <c r="B182" s="305"/>
      <c r="C182" s="304"/>
      <c r="D182" s="386"/>
      <c r="E182" s="182"/>
      <c r="F182" s="333"/>
      <c r="G182" s="333"/>
      <c r="H182" s="346"/>
    </row>
    <row r="183" spans="1:8" s="144" customFormat="1" ht="15.5" x14ac:dyDescent="0.35">
      <c r="A183" s="273">
        <v>163</v>
      </c>
      <c r="B183" s="305"/>
      <c r="C183" s="304"/>
      <c r="D183" s="386"/>
      <c r="E183" s="182"/>
      <c r="F183" s="333"/>
      <c r="G183" s="333"/>
      <c r="H183" s="346"/>
    </row>
    <row r="184" spans="1:8" s="144" customFormat="1" ht="15.5" x14ac:dyDescent="0.35">
      <c r="A184" s="273">
        <v>164</v>
      </c>
      <c r="B184" s="305"/>
      <c r="C184" s="304"/>
      <c r="D184" s="386"/>
      <c r="E184" s="182"/>
      <c r="F184" s="333"/>
      <c r="G184" s="333"/>
      <c r="H184" s="346"/>
    </row>
    <row r="185" spans="1:8" s="144" customFormat="1" ht="15.5" x14ac:dyDescent="0.35">
      <c r="A185" s="273">
        <v>165</v>
      </c>
      <c r="B185" s="305"/>
      <c r="C185" s="304"/>
      <c r="D185" s="386"/>
      <c r="E185" s="182"/>
      <c r="F185" s="333"/>
      <c r="G185" s="333"/>
      <c r="H185" s="346"/>
    </row>
    <row r="186" spans="1:8" s="144" customFormat="1" ht="15.5" x14ac:dyDescent="0.35">
      <c r="A186" s="273">
        <v>166</v>
      </c>
      <c r="B186" s="305"/>
      <c r="C186" s="304"/>
      <c r="D186" s="386"/>
      <c r="E186" s="182"/>
      <c r="F186" s="333"/>
      <c r="G186" s="333"/>
      <c r="H186" s="346"/>
    </row>
    <row r="187" spans="1:8" s="144" customFormat="1" ht="15.5" x14ac:dyDescent="0.35">
      <c r="A187" s="273">
        <v>167</v>
      </c>
      <c r="B187" s="305"/>
      <c r="C187" s="304"/>
      <c r="D187" s="386"/>
      <c r="E187" s="182"/>
      <c r="F187" s="333"/>
      <c r="G187" s="333"/>
      <c r="H187" s="346"/>
    </row>
    <row r="188" spans="1:8" s="144" customFormat="1" ht="15.5" x14ac:dyDescent="0.35">
      <c r="A188" s="273">
        <v>168</v>
      </c>
      <c r="B188" s="305"/>
      <c r="C188" s="304"/>
      <c r="D188" s="386"/>
      <c r="E188" s="182"/>
      <c r="F188" s="333"/>
      <c r="G188" s="333"/>
      <c r="H188" s="346"/>
    </row>
    <row r="189" spans="1:8" s="144" customFormat="1" ht="15.5" x14ac:dyDescent="0.35">
      <c r="A189" s="273">
        <v>169</v>
      </c>
      <c r="B189" s="305"/>
      <c r="C189" s="304"/>
      <c r="D189" s="386"/>
      <c r="E189" s="182"/>
      <c r="F189" s="333"/>
      <c r="G189" s="333"/>
      <c r="H189" s="346"/>
    </row>
    <row r="190" spans="1:8" s="144" customFormat="1" ht="15.5" x14ac:dyDescent="0.35">
      <c r="A190" s="273">
        <v>170</v>
      </c>
      <c r="B190" s="305"/>
      <c r="C190" s="304"/>
      <c r="D190" s="386"/>
      <c r="E190" s="182"/>
      <c r="F190" s="333"/>
      <c r="G190" s="333"/>
      <c r="H190" s="346"/>
    </row>
    <row r="191" spans="1:8" s="144" customFormat="1" ht="15.5" x14ac:dyDescent="0.35">
      <c r="A191" s="273">
        <v>171</v>
      </c>
      <c r="B191" s="305"/>
      <c r="C191" s="304"/>
      <c r="D191" s="386"/>
      <c r="E191" s="182"/>
      <c r="F191" s="333"/>
      <c r="G191" s="333"/>
      <c r="H191" s="346"/>
    </row>
    <row r="192" spans="1:8" s="144" customFormat="1" ht="15.5" x14ac:dyDescent="0.35">
      <c r="A192" s="273">
        <v>172</v>
      </c>
      <c r="B192" s="305"/>
      <c r="C192" s="304"/>
      <c r="D192" s="386"/>
      <c r="E192" s="182"/>
      <c r="F192" s="333"/>
      <c r="G192" s="333"/>
      <c r="H192" s="346"/>
    </row>
    <row r="193" spans="1:8" s="144" customFormat="1" ht="15.5" x14ac:dyDescent="0.35">
      <c r="A193" s="273">
        <v>173</v>
      </c>
      <c r="B193" s="305"/>
      <c r="C193" s="304"/>
      <c r="D193" s="386"/>
      <c r="E193" s="182"/>
      <c r="F193" s="333"/>
      <c r="G193" s="333"/>
      <c r="H193" s="346"/>
    </row>
    <row r="194" spans="1:8" s="144" customFormat="1" ht="15.5" x14ac:dyDescent="0.35">
      <c r="A194" s="273">
        <v>174</v>
      </c>
      <c r="B194" s="305"/>
      <c r="C194" s="304"/>
      <c r="D194" s="386"/>
      <c r="E194" s="182"/>
      <c r="F194" s="333"/>
      <c r="G194" s="333"/>
      <c r="H194" s="346"/>
    </row>
    <row r="195" spans="1:8" s="144" customFormat="1" ht="15.5" x14ac:dyDescent="0.35">
      <c r="A195" s="273">
        <v>175</v>
      </c>
      <c r="B195" s="305"/>
      <c r="C195" s="304"/>
      <c r="D195" s="386"/>
      <c r="E195" s="182"/>
      <c r="F195" s="333"/>
      <c r="G195" s="333"/>
      <c r="H195" s="346"/>
    </row>
    <row r="196" spans="1:8" s="144" customFormat="1" ht="15.5" x14ac:dyDescent="0.35">
      <c r="A196" s="273">
        <v>176</v>
      </c>
      <c r="B196" s="305"/>
      <c r="C196" s="304"/>
      <c r="D196" s="386"/>
      <c r="E196" s="182"/>
      <c r="F196" s="333"/>
      <c r="G196" s="333"/>
      <c r="H196" s="346"/>
    </row>
    <row r="197" spans="1:8" s="144" customFormat="1" ht="15.5" x14ac:dyDescent="0.35">
      <c r="A197" s="273">
        <v>177</v>
      </c>
      <c r="B197" s="305"/>
      <c r="C197" s="304"/>
      <c r="D197" s="386"/>
      <c r="E197" s="182"/>
      <c r="F197" s="333"/>
      <c r="G197" s="333"/>
      <c r="H197" s="346"/>
    </row>
    <row r="198" spans="1:8" s="144" customFormat="1" ht="15.5" x14ac:dyDescent="0.35">
      <c r="A198" s="273">
        <v>178</v>
      </c>
      <c r="B198" s="305"/>
      <c r="C198" s="304"/>
      <c r="D198" s="386"/>
      <c r="E198" s="182"/>
      <c r="F198" s="333"/>
      <c r="G198" s="333"/>
      <c r="H198" s="346"/>
    </row>
    <row r="199" spans="1:8" s="144" customFormat="1" ht="15.5" x14ac:dyDescent="0.35">
      <c r="A199" s="273">
        <v>179</v>
      </c>
      <c r="B199" s="305"/>
      <c r="C199" s="304"/>
      <c r="D199" s="386"/>
      <c r="E199" s="182"/>
      <c r="F199" s="333"/>
      <c r="G199" s="333"/>
      <c r="H199" s="346"/>
    </row>
    <row r="200" spans="1:8" s="144" customFormat="1" ht="15.5" x14ac:dyDescent="0.35">
      <c r="A200" s="273">
        <v>180</v>
      </c>
      <c r="B200" s="305"/>
      <c r="C200" s="304"/>
      <c r="D200" s="386"/>
      <c r="E200" s="182"/>
      <c r="F200" s="333"/>
      <c r="G200" s="333"/>
      <c r="H200" s="346"/>
    </row>
    <row r="201" spans="1:8" s="144" customFormat="1" ht="15.5" x14ac:dyDescent="0.35">
      <c r="A201" s="273">
        <v>181</v>
      </c>
      <c r="B201" s="305"/>
      <c r="C201" s="304"/>
      <c r="D201" s="386"/>
      <c r="E201" s="182"/>
      <c r="F201" s="333"/>
      <c r="G201" s="333"/>
      <c r="H201" s="346"/>
    </row>
    <row r="202" spans="1:8" s="144" customFormat="1" ht="15.5" x14ac:dyDescent="0.35">
      <c r="A202" s="273">
        <v>182</v>
      </c>
      <c r="B202" s="305"/>
      <c r="C202" s="304"/>
      <c r="D202" s="386"/>
      <c r="E202" s="182"/>
      <c r="F202" s="333"/>
      <c r="G202" s="333"/>
      <c r="H202" s="346"/>
    </row>
    <row r="203" spans="1:8" s="144" customFormat="1" ht="15.5" x14ac:dyDescent="0.35">
      <c r="A203" s="273">
        <v>183</v>
      </c>
      <c r="B203" s="305"/>
      <c r="C203" s="304"/>
      <c r="D203" s="386"/>
      <c r="E203" s="182"/>
      <c r="F203" s="333"/>
      <c r="G203" s="333"/>
      <c r="H203" s="346"/>
    </row>
    <row r="204" spans="1:8" s="144" customFormat="1" ht="15.5" x14ac:dyDescent="0.35">
      <c r="A204" s="273">
        <v>184</v>
      </c>
      <c r="B204" s="305"/>
      <c r="C204" s="304"/>
      <c r="D204" s="386"/>
      <c r="E204" s="182"/>
      <c r="F204" s="333"/>
      <c r="G204" s="333"/>
      <c r="H204" s="346"/>
    </row>
    <row r="205" spans="1:8" s="144" customFormat="1" ht="15.5" x14ac:dyDescent="0.35">
      <c r="A205" s="273">
        <v>185</v>
      </c>
      <c r="B205" s="305"/>
      <c r="C205" s="304"/>
      <c r="D205" s="386"/>
      <c r="E205" s="182"/>
      <c r="F205" s="333"/>
      <c r="G205" s="333"/>
      <c r="H205" s="346"/>
    </row>
    <row r="206" spans="1:8" s="144" customFormat="1" ht="15.5" x14ac:dyDescent="0.35">
      <c r="A206" s="273">
        <v>186</v>
      </c>
      <c r="B206" s="305"/>
      <c r="C206" s="304"/>
      <c r="D206" s="386"/>
      <c r="E206" s="182"/>
      <c r="F206" s="333"/>
      <c r="G206" s="333"/>
      <c r="H206" s="346"/>
    </row>
    <row r="207" spans="1:8" s="144" customFormat="1" ht="15.5" x14ac:dyDescent="0.35">
      <c r="A207" s="273">
        <v>187</v>
      </c>
      <c r="B207" s="305"/>
      <c r="C207" s="304"/>
      <c r="D207" s="386"/>
      <c r="E207" s="182"/>
      <c r="F207" s="333"/>
      <c r="G207" s="333"/>
      <c r="H207" s="346"/>
    </row>
    <row r="208" spans="1:8" s="144" customFormat="1" ht="15.5" x14ac:dyDescent="0.35">
      <c r="A208" s="273">
        <v>188</v>
      </c>
      <c r="B208" s="305"/>
      <c r="C208" s="304"/>
      <c r="D208" s="386"/>
      <c r="E208" s="182"/>
      <c r="F208" s="333"/>
      <c r="G208" s="333"/>
      <c r="H208" s="346"/>
    </row>
    <row r="209" spans="1:8" s="144" customFormat="1" ht="15.5" x14ac:dyDescent="0.35">
      <c r="A209" s="273">
        <v>189</v>
      </c>
      <c r="B209" s="305"/>
      <c r="C209" s="304"/>
      <c r="D209" s="386"/>
      <c r="E209" s="182"/>
      <c r="F209" s="333"/>
      <c r="G209" s="333"/>
      <c r="H209" s="346"/>
    </row>
    <row r="210" spans="1:8" s="144" customFormat="1" ht="15.5" x14ac:dyDescent="0.35">
      <c r="A210" s="273">
        <v>190</v>
      </c>
      <c r="B210" s="305"/>
      <c r="C210" s="304"/>
      <c r="D210" s="386"/>
      <c r="E210" s="182"/>
      <c r="F210" s="333"/>
      <c r="G210" s="333"/>
      <c r="H210" s="346"/>
    </row>
    <row r="211" spans="1:8" s="144" customFormat="1" ht="15.5" x14ac:dyDescent="0.35">
      <c r="A211" s="273">
        <v>191</v>
      </c>
      <c r="B211" s="305"/>
      <c r="C211" s="304"/>
      <c r="D211" s="386"/>
      <c r="E211" s="182"/>
      <c r="F211" s="333"/>
      <c r="G211" s="333"/>
      <c r="H211" s="346"/>
    </row>
    <row r="212" spans="1:8" s="144" customFormat="1" ht="15.5" x14ac:dyDescent="0.35">
      <c r="A212" s="273">
        <v>192</v>
      </c>
      <c r="B212" s="305"/>
      <c r="C212" s="304"/>
      <c r="D212" s="386"/>
      <c r="E212" s="182"/>
      <c r="F212" s="333"/>
      <c r="G212" s="333"/>
      <c r="H212" s="346"/>
    </row>
    <row r="213" spans="1:8" s="144" customFormat="1" ht="15.5" x14ac:dyDescent="0.35">
      <c r="A213" s="273">
        <v>193</v>
      </c>
      <c r="B213" s="305"/>
      <c r="C213" s="304"/>
      <c r="D213" s="386"/>
      <c r="E213" s="182"/>
      <c r="F213" s="333"/>
      <c r="G213" s="333"/>
      <c r="H213" s="346"/>
    </row>
    <row r="214" spans="1:8" s="144" customFormat="1" ht="15.5" x14ac:dyDescent="0.35">
      <c r="A214" s="273">
        <v>194</v>
      </c>
      <c r="B214" s="305"/>
      <c r="C214" s="304"/>
      <c r="D214" s="386"/>
      <c r="E214" s="182"/>
      <c r="F214" s="333"/>
      <c r="G214" s="333"/>
      <c r="H214" s="346"/>
    </row>
    <row r="215" spans="1:8" s="144" customFormat="1" ht="15.5" x14ac:dyDescent="0.35">
      <c r="A215" s="273">
        <v>195</v>
      </c>
      <c r="B215" s="305"/>
      <c r="C215" s="304"/>
      <c r="D215" s="386"/>
      <c r="E215" s="182"/>
      <c r="F215" s="333"/>
      <c r="G215" s="333"/>
      <c r="H215" s="346"/>
    </row>
    <row r="216" spans="1:8" s="144" customFormat="1" ht="15.5" x14ac:dyDescent="0.35">
      <c r="A216" s="273">
        <v>196</v>
      </c>
      <c r="B216" s="305"/>
      <c r="C216" s="304"/>
      <c r="D216" s="386"/>
      <c r="E216" s="182"/>
      <c r="F216" s="333"/>
      <c r="G216" s="333"/>
      <c r="H216" s="346"/>
    </row>
    <row r="217" spans="1:8" s="144" customFormat="1" ht="15.5" x14ac:dyDescent="0.35">
      <c r="A217" s="273">
        <v>197</v>
      </c>
      <c r="B217" s="305"/>
      <c r="C217" s="304"/>
      <c r="D217" s="386"/>
      <c r="E217" s="182"/>
      <c r="F217" s="333"/>
      <c r="G217" s="333"/>
      <c r="H217" s="346"/>
    </row>
    <row r="218" spans="1:8" s="144" customFormat="1" ht="15.5" x14ac:dyDescent="0.35">
      <c r="A218" s="273">
        <v>198</v>
      </c>
      <c r="B218" s="305"/>
      <c r="C218" s="304"/>
      <c r="D218" s="386"/>
      <c r="E218" s="182"/>
      <c r="F218" s="333"/>
      <c r="G218" s="333"/>
      <c r="H218" s="346"/>
    </row>
    <row r="219" spans="1:8" s="144" customFormat="1" ht="15.5" x14ac:dyDescent="0.35">
      <c r="A219" s="273">
        <v>199</v>
      </c>
      <c r="B219" s="305"/>
      <c r="C219" s="304"/>
      <c r="D219" s="386"/>
      <c r="E219" s="182"/>
      <c r="F219" s="333"/>
      <c r="G219" s="333"/>
      <c r="H219" s="346"/>
    </row>
    <row r="220" spans="1:8" s="144" customFormat="1" ht="15.5" x14ac:dyDescent="0.35">
      <c r="A220" s="273">
        <v>200</v>
      </c>
      <c r="B220" s="305"/>
      <c r="C220" s="304"/>
      <c r="D220" s="386"/>
      <c r="E220" s="182"/>
      <c r="F220" s="333"/>
      <c r="G220" s="333"/>
      <c r="H220" s="346"/>
    </row>
    <row r="221" spans="1:8" s="144" customFormat="1" ht="15.5" x14ac:dyDescent="0.35">
      <c r="A221" s="273">
        <v>201</v>
      </c>
      <c r="B221" s="305"/>
      <c r="C221" s="304"/>
      <c r="D221" s="386"/>
      <c r="E221" s="182"/>
      <c r="F221" s="333"/>
      <c r="G221" s="333"/>
      <c r="H221" s="346"/>
    </row>
    <row r="222" spans="1:8" s="144" customFormat="1" ht="15.5" x14ac:dyDescent="0.35">
      <c r="A222" s="273">
        <v>202</v>
      </c>
      <c r="B222" s="305"/>
      <c r="C222" s="304"/>
      <c r="D222" s="386"/>
      <c r="E222" s="182"/>
      <c r="F222" s="333"/>
      <c r="G222" s="333"/>
      <c r="H222" s="346"/>
    </row>
    <row r="223" spans="1:8" s="144" customFormat="1" ht="15.5" x14ac:dyDescent="0.35">
      <c r="A223" s="273">
        <v>203</v>
      </c>
      <c r="B223" s="305"/>
      <c r="C223" s="304"/>
      <c r="D223" s="386"/>
      <c r="E223" s="182"/>
      <c r="F223" s="333"/>
      <c r="G223" s="333"/>
      <c r="H223" s="346"/>
    </row>
    <row r="224" spans="1:8" s="144" customFormat="1" ht="15.5" x14ac:dyDescent="0.35">
      <c r="A224" s="273">
        <v>204</v>
      </c>
      <c r="B224" s="305"/>
      <c r="C224" s="304"/>
      <c r="D224" s="386"/>
      <c r="E224" s="182"/>
      <c r="F224" s="333"/>
      <c r="G224" s="333"/>
      <c r="H224" s="346"/>
    </row>
    <row r="225" spans="1:8" s="144" customFormat="1" ht="15.5" x14ac:dyDescent="0.35">
      <c r="A225" s="273">
        <v>205</v>
      </c>
      <c r="B225" s="305"/>
      <c r="C225" s="304"/>
      <c r="D225" s="386"/>
      <c r="E225" s="182"/>
      <c r="F225" s="333"/>
      <c r="G225" s="333"/>
      <c r="H225" s="346"/>
    </row>
    <row r="226" spans="1:8" s="144" customFormat="1" ht="15.5" x14ac:dyDescent="0.35">
      <c r="A226" s="273">
        <v>206</v>
      </c>
      <c r="B226" s="305"/>
      <c r="C226" s="304"/>
      <c r="D226" s="386"/>
      <c r="E226" s="182"/>
      <c r="F226" s="333"/>
      <c r="G226" s="333"/>
      <c r="H226" s="346"/>
    </row>
    <row r="227" spans="1:8" s="144" customFormat="1" ht="15.5" x14ac:dyDescent="0.35">
      <c r="A227" s="273">
        <v>207</v>
      </c>
      <c r="B227" s="305"/>
      <c r="C227" s="304"/>
      <c r="D227" s="386"/>
      <c r="E227" s="182"/>
      <c r="F227" s="333"/>
      <c r="G227" s="333"/>
      <c r="H227" s="346"/>
    </row>
    <row r="228" spans="1:8" s="144" customFormat="1" ht="15.5" x14ac:dyDescent="0.35">
      <c r="A228" s="273">
        <v>208</v>
      </c>
      <c r="B228" s="305"/>
      <c r="C228" s="304"/>
      <c r="D228" s="386"/>
      <c r="E228" s="182"/>
      <c r="F228" s="333"/>
      <c r="G228" s="333"/>
      <c r="H228" s="346"/>
    </row>
    <row r="229" spans="1:8" s="144" customFormat="1" ht="15.5" x14ac:dyDescent="0.35">
      <c r="A229" s="273">
        <v>209</v>
      </c>
      <c r="B229" s="305"/>
      <c r="C229" s="304"/>
      <c r="D229" s="386"/>
      <c r="E229" s="182"/>
      <c r="F229" s="333"/>
      <c r="G229" s="333"/>
      <c r="H229" s="346"/>
    </row>
    <row r="230" spans="1:8" s="144" customFormat="1" ht="15.5" x14ac:dyDescent="0.35">
      <c r="A230" s="273">
        <v>210</v>
      </c>
      <c r="B230" s="305"/>
      <c r="C230" s="304"/>
      <c r="D230" s="386"/>
      <c r="E230" s="182"/>
      <c r="F230" s="333"/>
      <c r="G230" s="333"/>
      <c r="H230" s="346"/>
    </row>
    <row r="231" spans="1:8" s="144" customFormat="1" ht="15.5" x14ac:dyDescent="0.35">
      <c r="A231" s="273">
        <v>211</v>
      </c>
      <c r="B231" s="305"/>
      <c r="C231" s="304"/>
      <c r="D231" s="386"/>
      <c r="E231" s="182"/>
      <c r="F231" s="333"/>
      <c r="G231" s="333"/>
      <c r="H231" s="346"/>
    </row>
    <row r="232" spans="1:8" s="144" customFormat="1" ht="15.5" x14ac:dyDescent="0.35">
      <c r="A232" s="273">
        <v>212</v>
      </c>
      <c r="B232" s="305"/>
      <c r="C232" s="304"/>
      <c r="D232" s="386"/>
      <c r="E232" s="182"/>
      <c r="F232" s="333"/>
      <c r="G232" s="333"/>
      <c r="H232" s="346"/>
    </row>
    <row r="233" spans="1:8" s="144" customFormat="1" ht="15.5" x14ac:dyDescent="0.35">
      <c r="A233" s="273">
        <v>213</v>
      </c>
      <c r="B233" s="305"/>
      <c r="C233" s="304"/>
      <c r="D233" s="386"/>
      <c r="E233" s="182"/>
      <c r="F233" s="333"/>
      <c r="G233" s="333"/>
      <c r="H233" s="346"/>
    </row>
    <row r="234" spans="1:8" s="144" customFormat="1" ht="15.5" x14ac:dyDescent="0.35">
      <c r="A234" s="273">
        <v>214</v>
      </c>
      <c r="B234" s="305"/>
      <c r="C234" s="304"/>
      <c r="D234" s="386"/>
      <c r="E234" s="182"/>
      <c r="F234" s="333"/>
      <c r="G234" s="333"/>
      <c r="H234" s="346"/>
    </row>
    <row r="235" spans="1:8" s="144" customFormat="1" ht="15.5" x14ac:dyDescent="0.35">
      <c r="A235" s="273">
        <v>215</v>
      </c>
      <c r="B235" s="305"/>
      <c r="C235" s="304"/>
      <c r="D235" s="386"/>
      <c r="E235" s="182"/>
      <c r="F235" s="333"/>
      <c r="G235" s="333"/>
      <c r="H235" s="346"/>
    </row>
    <row r="236" spans="1:8" s="144" customFormat="1" ht="15.5" x14ac:dyDescent="0.35">
      <c r="A236" s="273">
        <v>216</v>
      </c>
      <c r="B236" s="305"/>
      <c r="C236" s="304"/>
      <c r="D236" s="386"/>
      <c r="E236" s="182"/>
      <c r="F236" s="333"/>
      <c r="G236" s="333"/>
      <c r="H236" s="346"/>
    </row>
    <row r="237" spans="1:8" s="144" customFormat="1" ht="15.5" x14ac:dyDescent="0.35">
      <c r="A237" s="273">
        <v>217</v>
      </c>
      <c r="B237" s="305"/>
      <c r="C237" s="304"/>
      <c r="D237" s="386"/>
      <c r="E237" s="182"/>
      <c r="F237" s="333"/>
      <c r="G237" s="333"/>
      <c r="H237" s="346"/>
    </row>
    <row r="238" spans="1:8" s="144" customFormat="1" ht="15.5" x14ac:dyDescent="0.35">
      <c r="A238" s="273">
        <v>218</v>
      </c>
      <c r="B238" s="305"/>
      <c r="C238" s="304"/>
      <c r="D238" s="386"/>
      <c r="E238" s="182"/>
      <c r="F238" s="333"/>
      <c r="G238" s="333"/>
      <c r="H238" s="346"/>
    </row>
    <row r="239" spans="1:8" s="144" customFormat="1" ht="15.5" x14ac:dyDescent="0.35">
      <c r="A239" s="273">
        <v>219</v>
      </c>
      <c r="B239" s="305"/>
      <c r="C239" s="304"/>
      <c r="D239" s="386"/>
      <c r="E239" s="182"/>
      <c r="F239" s="333"/>
      <c r="G239" s="333"/>
      <c r="H239" s="346"/>
    </row>
    <row r="240" spans="1:8" s="144" customFormat="1" ht="15.5" x14ac:dyDescent="0.35">
      <c r="A240" s="273">
        <v>220</v>
      </c>
      <c r="B240" s="305"/>
      <c r="C240" s="304"/>
      <c r="D240" s="386"/>
      <c r="E240" s="182"/>
      <c r="F240" s="333"/>
      <c r="G240" s="333"/>
      <c r="H240" s="346"/>
    </row>
    <row r="241" spans="1:8" s="144" customFormat="1" ht="15.5" x14ac:dyDescent="0.35">
      <c r="A241" s="273">
        <v>221</v>
      </c>
      <c r="B241" s="305"/>
      <c r="C241" s="304"/>
      <c r="D241" s="386"/>
      <c r="E241" s="182"/>
      <c r="F241" s="333"/>
      <c r="G241" s="333"/>
      <c r="H241" s="346"/>
    </row>
    <row r="242" spans="1:8" s="144" customFormat="1" ht="15.5" x14ac:dyDescent="0.35">
      <c r="A242" s="273">
        <v>222</v>
      </c>
      <c r="B242" s="305"/>
      <c r="C242" s="304"/>
      <c r="D242" s="386"/>
      <c r="E242" s="182"/>
      <c r="F242" s="333"/>
      <c r="G242" s="333"/>
      <c r="H242" s="346"/>
    </row>
    <row r="243" spans="1:8" s="144" customFormat="1" ht="15.5" x14ac:dyDescent="0.35">
      <c r="A243" s="273">
        <v>223</v>
      </c>
      <c r="B243" s="305"/>
      <c r="C243" s="304"/>
      <c r="D243" s="386"/>
      <c r="E243" s="182"/>
      <c r="F243" s="333"/>
      <c r="G243" s="333"/>
      <c r="H243" s="346"/>
    </row>
    <row r="244" spans="1:8" s="144" customFormat="1" ht="15.5" x14ac:dyDescent="0.35">
      <c r="A244" s="273">
        <v>224</v>
      </c>
      <c r="B244" s="305"/>
      <c r="C244" s="304"/>
      <c r="D244" s="386"/>
      <c r="E244" s="182"/>
      <c r="F244" s="333"/>
      <c r="G244" s="333"/>
      <c r="H244" s="346"/>
    </row>
    <row r="245" spans="1:8" s="144" customFormat="1" ht="15.5" x14ac:dyDescent="0.35">
      <c r="A245" s="273">
        <v>225</v>
      </c>
      <c r="B245" s="305"/>
      <c r="C245" s="304"/>
      <c r="D245" s="386"/>
      <c r="E245" s="182"/>
      <c r="F245" s="333"/>
      <c r="G245" s="333"/>
      <c r="H245" s="346"/>
    </row>
    <row r="246" spans="1:8" s="144" customFormat="1" ht="15.5" x14ac:dyDescent="0.35">
      <c r="A246" s="273">
        <v>226</v>
      </c>
      <c r="B246" s="305"/>
      <c r="C246" s="304"/>
      <c r="D246" s="386"/>
      <c r="E246" s="182"/>
      <c r="F246" s="333"/>
      <c r="G246" s="333"/>
      <c r="H246" s="346"/>
    </row>
    <row r="247" spans="1:8" s="144" customFormat="1" ht="15.5" x14ac:dyDescent="0.35">
      <c r="A247" s="273">
        <v>227</v>
      </c>
      <c r="B247" s="305"/>
      <c r="C247" s="304"/>
      <c r="D247" s="386"/>
      <c r="E247" s="182"/>
      <c r="F247" s="333"/>
      <c r="G247" s="333"/>
      <c r="H247" s="346"/>
    </row>
    <row r="248" spans="1:8" s="144" customFormat="1" ht="15.5" x14ac:dyDescent="0.35">
      <c r="A248" s="273">
        <v>228</v>
      </c>
      <c r="B248" s="305"/>
      <c r="C248" s="304"/>
      <c r="D248" s="386"/>
      <c r="E248" s="182"/>
      <c r="F248" s="333"/>
      <c r="G248" s="333"/>
      <c r="H248" s="346"/>
    </row>
    <row r="249" spans="1:8" s="144" customFormat="1" ht="15.5" x14ac:dyDescent="0.35">
      <c r="A249" s="273">
        <v>229</v>
      </c>
      <c r="B249" s="305"/>
      <c r="C249" s="304"/>
      <c r="D249" s="386"/>
      <c r="E249" s="182"/>
      <c r="F249" s="333"/>
      <c r="G249" s="333"/>
      <c r="H249" s="346"/>
    </row>
    <row r="250" spans="1:8" s="144" customFormat="1" ht="15.5" x14ac:dyDescent="0.35">
      <c r="A250" s="273">
        <v>230</v>
      </c>
      <c r="B250" s="305"/>
      <c r="C250" s="304"/>
      <c r="D250" s="386"/>
      <c r="E250" s="182"/>
      <c r="F250" s="333"/>
      <c r="G250" s="333"/>
      <c r="H250" s="346"/>
    </row>
    <row r="251" spans="1:8" s="144" customFormat="1" ht="15.5" x14ac:dyDescent="0.35">
      <c r="A251" s="273">
        <v>231</v>
      </c>
      <c r="B251" s="305"/>
      <c r="C251" s="304"/>
      <c r="D251" s="386"/>
      <c r="E251" s="182"/>
      <c r="F251" s="333"/>
      <c r="G251" s="333"/>
      <c r="H251" s="346"/>
    </row>
    <row r="252" spans="1:8" s="144" customFormat="1" ht="15.5" x14ac:dyDescent="0.35">
      <c r="A252" s="273">
        <v>232</v>
      </c>
      <c r="B252" s="305"/>
      <c r="C252" s="304"/>
      <c r="D252" s="386"/>
      <c r="E252" s="182"/>
      <c r="F252" s="333"/>
      <c r="G252" s="333"/>
      <c r="H252" s="346"/>
    </row>
    <row r="253" spans="1:8" s="144" customFormat="1" ht="15.5" x14ac:dyDescent="0.35">
      <c r="A253" s="273">
        <v>233</v>
      </c>
      <c r="B253" s="305"/>
      <c r="C253" s="304"/>
      <c r="D253" s="386"/>
      <c r="E253" s="182"/>
      <c r="F253" s="333"/>
      <c r="G253" s="333"/>
      <c r="H253" s="346"/>
    </row>
    <row r="254" spans="1:8" s="144" customFormat="1" ht="15.5" x14ac:dyDescent="0.35">
      <c r="A254" s="273">
        <v>234</v>
      </c>
      <c r="B254" s="305"/>
      <c r="C254" s="304"/>
      <c r="D254" s="386"/>
      <c r="E254" s="182"/>
      <c r="F254" s="333"/>
      <c r="G254" s="333"/>
      <c r="H254" s="346"/>
    </row>
    <row r="255" spans="1:8" s="144" customFormat="1" ht="15.5" x14ac:dyDescent="0.35">
      <c r="A255" s="273">
        <v>235</v>
      </c>
      <c r="B255" s="305"/>
      <c r="C255" s="304"/>
      <c r="D255" s="386"/>
      <c r="E255" s="182"/>
      <c r="F255" s="333"/>
      <c r="G255" s="333"/>
      <c r="H255" s="346"/>
    </row>
    <row r="256" spans="1:8" s="144" customFormat="1" ht="15.5" x14ac:dyDescent="0.35">
      <c r="A256" s="273">
        <v>236</v>
      </c>
      <c r="B256" s="305"/>
      <c r="C256" s="304"/>
      <c r="D256" s="386"/>
      <c r="E256" s="182"/>
      <c r="F256" s="333"/>
      <c r="G256" s="333"/>
      <c r="H256" s="346"/>
    </row>
    <row r="257" spans="1:8" s="144" customFormat="1" ht="15.5" x14ac:dyDescent="0.35">
      <c r="A257" s="273">
        <v>237</v>
      </c>
      <c r="B257" s="305"/>
      <c r="C257" s="304"/>
      <c r="D257" s="386"/>
      <c r="E257" s="182"/>
      <c r="F257" s="333"/>
      <c r="G257" s="333"/>
      <c r="H257" s="346"/>
    </row>
    <row r="258" spans="1:8" s="144" customFormat="1" ht="15.5" x14ac:dyDescent="0.35">
      <c r="A258" s="273">
        <v>238</v>
      </c>
      <c r="B258" s="305"/>
      <c r="C258" s="304"/>
      <c r="D258" s="386"/>
      <c r="E258" s="182"/>
      <c r="F258" s="333"/>
      <c r="G258" s="333"/>
      <c r="H258" s="346"/>
    </row>
    <row r="259" spans="1:8" s="144" customFormat="1" ht="15.5" x14ac:dyDescent="0.35">
      <c r="A259" s="273">
        <v>239</v>
      </c>
      <c r="B259" s="305"/>
      <c r="C259" s="304"/>
      <c r="D259" s="386"/>
      <c r="E259" s="182"/>
      <c r="F259" s="333"/>
      <c r="G259" s="333"/>
      <c r="H259" s="346"/>
    </row>
    <row r="260" spans="1:8" s="144" customFormat="1" ht="15.5" x14ac:dyDescent="0.35">
      <c r="A260" s="273">
        <v>240</v>
      </c>
      <c r="B260" s="305"/>
      <c r="C260" s="304"/>
      <c r="D260" s="386"/>
      <c r="E260" s="182"/>
      <c r="F260" s="333"/>
      <c r="G260" s="333"/>
      <c r="H260" s="346"/>
    </row>
    <row r="261" spans="1:8" s="144" customFormat="1" ht="15.5" x14ac:dyDescent="0.35">
      <c r="A261" s="273">
        <v>241</v>
      </c>
      <c r="B261" s="305"/>
      <c r="C261" s="304"/>
      <c r="D261" s="386"/>
      <c r="E261" s="182"/>
      <c r="F261" s="333"/>
      <c r="G261" s="333"/>
      <c r="H261" s="346"/>
    </row>
    <row r="262" spans="1:8" s="144" customFormat="1" ht="15.5" x14ac:dyDescent="0.35">
      <c r="A262" s="273">
        <v>242</v>
      </c>
      <c r="B262" s="305"/>
      <c r="C262" s="304"/>
      <c r="D262" s="386"/>
      <c r="E262" s="182"/>
      <c r="F262" s="333"/>
      <c r="G262" s="333"/>
      <c r="H262" s="346"/>
    </row>
    <row r="263" spans="1:8" s="144" customFormat="1" ht="15.5" x14ac:dyDescent="0.35">
      <c r="A263" s="273">
        <v>243</v>
      </c>
      <c r="B263" s="305"/>
      <c r="C263" s="304"/>
      <c r="D263" s="386"/>
      <c r="E263" s="182"/>
      <c r="F263" s="333"/>
      <c r="G263" s="333"/>
      <c r="H263" s="346"/>
    </row>
    <row r="264" spans="1:8" s="144" customFormat="1" ht="15.5" x14ac:dyDescent="0.35">
      <c r="A264" s="273">
        <v>244</v>
      </c>
      <c r="B264" s="305"/>
      <c r="C264" s="304"/>
      <c r="D264" s="386"/>
      <c r="E264" s="182"/>
      <c r="F264" s="333"/>
      <c r="G264" s="333"/>
      <c r="H264" s="346"/>
    </row>
    <row r="265" spans="1:8" s="144" customFormat="1" ht="15.5" x14ac:dyDescent="0.35">
      <c r="A265" s="273">
        <v>245</v>
      </c>
      <c r="B265" s="305"/>
      <c r="C265" s="304"/>
      <c r="D265" s="386"/>
      <c r="E265" s="182"/>
      <c r="F265" s="333"/>
      <c r="G265" s="333"/>
      <c r="H265" s="346"/>
    </row>
    <row r="266" spans="1:8" s="144" customFormat="1" ht="15.5" x14ac:dyDescent="0.35">
      <c r="A266" s="273">
        <v>246</v>
      </c>
      <c r="B266" s="305"/>
      <c r="C266" s="304"/>
      <c r="D266" s="386"/>
      <c r="E266" s="182"/>
      <c r="F266" s="333"/>
      <c r="G266" s="333"/>
      <c r="H266" s="346"/>
    </row>
    <row r="267" spans="1:8" s="144" customFormat="1" ht="15.5" x14ac:dyDescent="0.35">
      <c r="A267" s="273">
        <v>247</v>
      </c>
      <c r="B267" s="305"/>
      <c r="C267" s="304"/>
      <c r="D267" s="386"/>
      <c r="E267" s="182"/>
      <c r="F267" s="333"/>
      <c r="G267" s="333"/>
      <c r="H267" s="346"/>
    </row>
    <row r="268" spans="1:8" s="144" customFormat="1" ht="15.5" x14ac:dyDescent="0.35">
      <c r="A268" s="273">
        <v>248</v>
      </c>
      <c r="B268" s="305"/>
      <c r="C268" s="304"/>
      <c r="D268" s="386"/>
      <c r="E268" s="182"/>
      <c r="F268" s="333"/>
      <c r="G268" s="333"/>
      <c r="H268" s="346"/>
    </row>
    <row r="269" spans="1:8" s="144" customFormat="1" ht="15.5" x14ac:dyDescent="0.35">
      <c r="A269" s="273">
        <v>249</v>
      </c>
      <c r="B269" s="305"/>
      <c r="C269" s="304"/>
      <c r="D269" s="386"/>
      <c r="E269" s="182"/>
      <c r="F269" s="333"/>
      <c r="G269" s="333"/>
      <c r="H269" s="346"/>
    </row>
    <row r="270" spans="1:8" s="144" customFormat="1" ht="15.5" x14ac:dyDescent="0.35">
      <c r="A270" s="273">
        <v>250</v>
      </c>
      <c r="B270" s="305"/>
      <c r="C270" s="304"/>
      <c r="D270" s="386"/>
      <c r="E270" s="182"/>
      <c r="F270" s="333"/>
      <c r="G270" s="333"/>
      <c r="H270" s="346"/>
    </row>
    <row r="271" spans="1:8" s="144" customFormat="1" ht="15.5" x14ac:dyDescent="0.35">
      <c r="A271" s="273">
        <v>251</v>
      </c>
      <c r="B271" s="305"/>
      <c r="C271" s="304"/>
      <c r="D271" s="386"/>
      <c r="E271" s="182"/>
      <c r="F271" s="333"/>
      <c r="G271" s="333"/>
      <c r="H271" s="346"/>
    </row>
    <row r="272" spans="1:8" s="144" customFormat="1" ht="15.5" x14ac:dyDescent="0.35">
      <c r="A272" s="273">
        <v>252</v>
      </c>
      <c r="B272" s="305"/>
      <c r="C272" s="304"/>
      <c r="D272" s="386"/>
      <c r="E272" s="182"/>
      <c r="F272" s="333"/>
      <c r="G272" s="333"/>
      <c r="H272" s="346"/>
    </row>
    <row r="273" spans="1:8" s="144" customFormat="1" ht="15.5" x14ac:dyDescent="0.35">
      <c r="A273" s="273">
        <v>253</v>
      </c>
      <c r="B273" s="305"/>
      <c r="C273" s="304"/>
      <c r="D273" s="386"/>
      <c r="E273" s="182"/>
      <c r="F273" s="333"/>
      <c r="G273" s="333"/>
      <c r="H273" s="346"/>
    </row>
    <row r="274" spans="1:8" s="144" customFormat="1" ht="15.5" x14ac:dyDescent="0.35">
      <c r="A274" s="273">
        <v>254</v>
      </c>
      <c r="B274" s="305"/>
      <c r="C274" s="304"/>
      <c r="D274" s="386"/>
      <c r="E274" s="182"/>
      <c r="F274" s="333"/>
      <c r="G274" s="333"/>
      <c r="H274" s="346"/>
    </row>
    <row r="275" spans="1:8" s="144" customFormat="1" ht="15.5" x14ac:dyDescent="0.35">
      <c r="A275" s="273">
        <v>255</v>
      </c>
      <c r="B275" s="305"/>
      <c r="C275" s="304"/>
      <c r="D275" s="386"/>
      <c r="E275" s="182"/>
      <c r="F275" s="333"/>
      <c r="G275" s="333"/>
      <c r="H275" s="346"/>
    </row>
    <row r="276" spans="1:8" s="144" customFormat="1" ht="15.5" x14ac:dyDescent="0.35">
      <c r="A276" s="273">
        <v>256</v>
      </c>
      <c r="B276" s="305"/>
      <c r="C276" s="304"/>
      <c r="D276" s="386"/>
      <c r="E276" s="182"/>
      <c r="F276" s="333"/>
      <c r="G276" s="333"/>
      <c r="H276" s="346"/>
    </row>
    <row r="277" spans="1:8" s="144" customFormat="1" ht="15.5" x14ac:dyDescent="0.35">
      <c r="A277" s="273">
        <v>257</v>
      </c>
      <c r="B277" s="305"/>
      <c r="C277" s="304"/>
      <c r="D277" s="386"/>
      <c r="E277" s="182"/>
      <c r="F277" s="333"/>
      <c r="G277" s="333"/>
      <c r="H277" s="346"/>
    </row>
    <row r="278" spans="1:8" s="144" customFormat="1" ht="15.5" x14ac:dyDescent="0.35">
      <c r="A278" s="273">
        <v>258</v>
      </c>
      <c r="B278" s="305"/>
      <c r="C278" s="304"/>
      <c r="D278" s="386"/>
      <c r="E278" s="182"/>
      <c r="F278" s="333"/>
      <c r="G278" s="333"/>
      <c r="H278" s="346"/>
    </row>
    <row r="279" spans="1:8" s="144" customFormat="1" ht="15.5" x14ac:dyDescent="0.35">
      <c r="A279" s="273">
        <v>259</v>
      </c>
      <c r="B279" s="305"/>
      <c r="C279" s="304"/>
      <c r="D279" s="386"/>
      <c r="E279" s="182"/>
      <c r="F279" s="333"/>
      <c r="G279" s="333"/>
      <c r="H279" s="346"/>
    </row>
    <row r="280" spans="1:8" s="144" customFormat="1" ht="15.5" x14ac:dyDescent="0.35">
      <c r="A280" s="273">
        <v>260</v>
      </c>
      <c r="B280" s="305"/>
      <c r="C280" s="304"/>
      <c r="D280" s="386"/>
      <c r="E280" s="182"/>
      <c r="F280" s="333"/>
      <c r="G280" s="333"/>
      <c r="H280" s="346"/>
    </row>
    <row r="281" spans="1:8" s="144" customFormat="1" ht="15.5" x14ac:dyDescent="0.35">
      <c r="A281" s="273">
        <v>261</v>
      </c>
      <c r="B281" s="305"/>
      <c r="C281" s="304"/>
      <c r="D281" s="386"/>
      <c r="E281" s="182"/>
      <c r="F281" s="333"/>
      <c r="G281" s="333"/>
      <c r="H281" s="346"/>
    </row>
    <row r="282" spans="1:8" s="144" customFormat="1" ht="15.5" x14ac:dyDescent="0.35">
      <c r="A282" s="273">
        <v>262</v>
      </c>
      <c r="B282" s="305"/>
      <c r="C282" s="304"/>
      <c r="D282" s="386"/>
      <c r="E282" s="182"/>
      <c r="F282" s="333"/>
      <c r="G282" s="333"/>
      <c r="H282" s="346"/>
    </row>
    <row r="283" spans="1:8" s="144" customFormat="1" ht="15.5" x14ac:dyDescent="0.35">
      <c r="A283" s="273">
        <v>263</v>
      </c>
      <c r="B283" s="305"/>
      <c r="C283" s="304"/>
      <c r="D283" s="386"/>
      <c r="E283" s="182"/>
      <c r="F283" s="333"/>
      <c r="G283" s="333"/>
      <c r="H283" s="346"/>
    </row>
    <row r="284" spans="1:8" s="144" customFormat="1" ht="15.5" x14ac:dyDescent="0.35">
      <c r="A284" s="273">
        <v>264</v>
      </c>
      <c r="B284" s="305"/>
      <c r="C284" s="304"/>
      <c r="D284" s="386"/>
      <c r="E284" s="182"/>
      <c r="F284" s="333"/>
      <c r="G284" s="333"/>
      <c r="H284" s="346"/>
    </row>
    <row r="285" spans="1:8" s="144" customFormat="1" ht="15.5" x14ac:dyDescent="0.35">
      <c r="A285" s="273">
        <v>265</v>
      </c>
      <c r="B285" s="305"/>
      <c r="C285" s="304"/>
      <c r="D285" s="386"/>
      <c r="E285" s="182"/>
      <c r="F285" s="333"/>
      <c r="G285" s="333"/>
      <c r="H285" s="346"/>
    </row>
    <row r="286" spans="1:8" s="144" customFormat="1" ht="15.5" x14ac:dyDescent="0.35">
      <c r="A286" s="273">
        <v>266</v>
      </c>
      <c r="B286" s="305"/>
      <c r="C286" s="304"/>
      <c r="D286" s="386"/>
      <c r="E286" s="182"/>
      <c r="F286" s="333"/>
      <c r="G286" s="333"/>
      <c r="H286" s="346"/>
    </row>
    <row r="287" spans="1:8" s="144" customFormat="1" ht="15.5" x14ac:dyDescent="0.35">
      <c r="A287" s="273">
        <v>267</v>
      </c>
      <c r="B287" s="305"/>
      <c r="C287" s="304"/>
      <c r="D287" s="386"/>
      <c r="E287" s="182"/>
      <c r="F287" s="333"/>
      <c r="G287" s="333"/>
      <c r="H287" s="346"/>
    </row>
    <row r="288" spans="1:8" s="144" customFormat="1" ht="15.5" x14ac:dyDescent="0.35">
      <c r="A288" s="273">
        <v>268</v>
      </c>
      <c r="B288" s="305"/>
      <c r="C288" s="304"/>
      <c r="D288" s="386"/>
      <c r="E288" s="182"/>
      <c r="F288" s="333"/>
      <c r="G288" s="333"/>
      <c r="H288" s="346"/>
    </row>
    <row r="289" spans="1:8" s="144" customFormat="1" ht="15.5" x14ac:dyDescent="0.35">
      <c r="A289" s="273">
        <v>269</v>
      </c>
      <c r="B289" s="305"/>
      <c r="C289" s="304"/>
      <c r="D289" s="386"/>
      <c r="E289" s="182"/>
      <c r="F289" s="333"/>
      <c r="G289" s="333"/>
      <c r="H289" s="346"/>
    </row>
    <row r="290" spans="1:8" s="144" customFormat="1" ht="15.5" x14ac:dyDescent="0.35">
      <c r="A290" s="273">
        <v>270</v>
      </c>
      <c r="B290" s="305"/>
      <c r="C290" s="304"/>
      <c r="D290" s="386"/>
      <c r="E290" s="182"/>
      <c r="F290" s="333"/>
      <c r="G290" s="333"/>
      <c r="H290" s="346"/>
    </row>
    <row r="291" spans="1:8" s="144" customFormat="1" ht="15.5" x14ac:dyDescent="0.35">
      <c r="A291" s="273">
        <v>271</v>
      </c>
      <c r="B291" s="305"/>
      <c r="C291" s="304"/>
      <c r="D291" s="386"/>
      <c r="E291" s="182"/>
      <c r="F291" s="333"/>
      <c r="G291" s="333"/>
      <c r="H291" s="346"/>
    </row>
    <row r="292" spans="1:8" s="144" customFormat="1" ht="15.5" x14ac:dyDescent="0.35">
      <c r="A292" s="273">
        <v>272</v>
      </c>
      <c r="B292" s="305"/>
      <c r="C292" s="304"/>
      <c r="D292" s="386"/>
      <c r="E292" s="182"/>
      <c r="F292" s="333"/>
      <c r="G292" s="333"/>
      <c r="H292" s="346"/>
    </row>
    <row r="293" spans="1:8" s="144" customFormat="1" ht="15.5" x14ac:dyDescent="0.35">
      <c r="A293" s="273">
        <v>273</v>
      </c>
      <c r="B293" s="305"/>
      <c r="C293" s="304"/>
      <c r="D293" s="386"/>
      <c r="E293" s="182"/>
      <c r="F293" s="333"/>
      <c r="G293" s="333"/>
      <c r="H293" s="346"/>
    </row>
    <row r="294" spans="1:8" s="144" customFormat="1" ht="15.5" x14ac:dyDescent="0.35">
      <c r="A294" s="273">
        <v>274</v>
      </c>
      <c r="B294" s="305"/>
      <c r="C294" s="304"/>
      <c r="D294" s="386"/>
      <c r="E294" s="182"/>
      <c r="F294" s="333"/>
      <c r="G294" s="333"/>
      <c r="H294" s="346"/>
    </row>
    <row r="295" spans="1:8" s="144" customFormat="1" ht="15.5" x14ac:dyDescent="0.35">
      <c r="A295" s="273">
        <v>275</v>
      </c>
      <c r="B295" s="305"/>
      <c r="C295" s="304"/>
      <c r="D295" s="386"/>
      <c r="E295" s="182"/>
      <c r="F295" s="333"/>
      <c r="G295" s="333"/>
      <c r="H295" s="346"/>
    </row>
    <row r="296" spans="1:8" s="144" customFormat="1" ht="15.5" x14ac:dyDescent="0.35">
      <c r="A296" s="273">
        <v>276</v>
      </c>
      <c r="B296" s="305"/>
      <c r="C296" s="304"/>
      <c r="D296" s="386"/>
      <c r="E296" s="182"/>
      <c r="F296" s="333"/>
      <c r="G296" s="333"/>
      <c r="H296" s="346"/>
    </row>
    <row r="297" spans="1:8" s="144" customFormat="1" ht="15.5" x14ac:dyDescent="0.35">
      <c r="A297" s="273">
        <v>277</v>
      </c>
      <c r="B297" s="305"/>
      <c r="C297" s="304"/>
      <c r="D297" s="386"/>
      <c r="E297" s="182"/>
      <c r="F297" s="333"/>
      <c r="G297" s="333"/>
      <c r="H297" s="346"/>
    </row>
    <row r="298" spans="1:8" s="144" customFormat="1" ht="15.5" x14ac:dyDescent="0.35">
      <c r="A298" s="273">
        <v>278</v>
      </c>
      <c r="B298" s="305"/>
      <c r="C298" s="304"/>
      <c r="D298" s="386"/>
      <c r="E298" s="182"/>
      <c r="F298" s="333"/>
      <c r="G298" s="333"/>
      <c r="H298" s="346"/>
    </row>
    <row r="299" spans="1:8" s="144" customFormat="1" ht="15.5" x14ac:dyDescent="0.35">
      <c r="A299" s="273">
        <v>279</v>
      </c>
      <c r="B299" s="305"/>
      <c r="C299" s="304"/>
      <c r="D299" s="386"/>
      <c r="E299" s="182"/>
      <c r="F299" s="333"/>
      <c r="G299" s="333"/>
      <c r="H299" s="346"/>
    </row>
    <row r="300" spans="1:8" s="144" customFormat="1" ht="15.5" x14ac:dyDescent="0.35">
      <c r="A300" s="273">
        <v>280</v>
      </c>
      <c r="B300" s="305"/>
      <c r="C300" s="304"/>
      <c r="D300" s="386"/>
      <c r="E300" s="182"/>
      <c r="F300" s="333"/>
      <c r="G300" s="333"/>
      <c r="H300" s="346"/>
    </row>
    <row r="301" spans="1:8" s="144" customFormat="1" ht="15.5" x14ac:dyDescent="0.35">
      <c r="A301" s="273">
        <v>281</v>
      </c>
      <c r="B301" s="305"/>
      <c r="C301" s="304"/>
      <c r="D301" s="386"/>
      <c r="E301" s="182"/>
      <c r="F301" s="333"/>
      <c r="G301" s="333"/>
      <c r="H301" s="346"/>
    </row>
    <row r="302" spans="1:8" s="144" customFormat="1" ht="15.5" x14ac:dyDescent="0.35">
      <c r="A302" s="273">
        <v>282</v>
      </c>
      <c r="B302" s="305"/>
      <c r="C302" s="304"/>
      <c r="D302" s="386"/>
      <c r="E302" s="182"/>
      <c r="F302" s="333"/>
      <c r="G302" s="333"/>
      <c r="H302" s="346"/>
    </row>
    <row r="303" spans="1:8" s="144" customFormat="1" ht="15.5" x14ac:dyDescent="0.35">
      <c r="A303" s="273">
        <v>283</v>
      </c>
      <c r="B303" s="305"/>
      <c r="C303" s="304"/>
      <c r="D303" s="386"/>
      <c r="E303" s="182"/>
      <c r="F303" s="333"/>
      <c r="G303" s="333"/>
      <c r="H303" s="346"/>
    </row>
    <row r="304" spans="1:8" s="144" customFormat="1" ht="15.5" x14ac:dyDescent="0.35">
      <c r="A304" s="273">
        <v>284</v>
      </c>
      <c r="B304" s="305"/>
      <c r="C304" s="304"/>
      <c r="D304" s="386"/>
      <c r="E304" s="182"/>
      <c r="F304" s="333"/>
      <c r="G304" s="333"/>
      <c r="H304" s="346"/>
    </row>
    <row r="305" spans="1:8" s="144" customFormat="1" ht="15.5" x14ac:dyDescent="0.35">
      <c r="A305" s="273">
        <v>285</v>
      </c>
      <c r="B305" s="305"/>
      <c r="C305" s="304"/>
      <c r="D305" s="386"/>
      <c r="E305" s="182"/>
      <c r="F305" s="333"/>
      <c r="G305" s="333"/>
      <c r="H305" s="346"/>
    </row>
    <row r="306" spans="1:8" s="144" customFormat="1" ht="15.5" x14ac:dyDescent="0.35">
      <c r="A306" s="273">
        <v>286</v>
      </c>
      <c r="B306" s="305"/>
      <c r="C306" s="304"/>
      <c r="D306" s="386"/>
      <c r="E306" s="182"/>
      <c r="F306" s="333"/>
      <c r="G306" s="333"/>
      <c r="H306" s="346"/>
    </row>
    <row r="307" spans="1:8" s="144" customFormat="1" ht="15.5" x14ac:dyDescent="0.35">
      <c r="A307" s="273">
        <v>287</v>
      </c>
      <c r="B307" s="305"/>
      <c r="C307" s="304"/>
      <c r="D307" s="386"/>
      <c r="E307" s="182"/>
      <c r="F307" s="333"/>
      <c r="G307" s="333"/>
      <c r="H307" s="346"/>
    </row>
    <row r="308" spans="1:8" s="144" customFormat="1" ht="15.5" x14ac:dyDescent="0.35">
      <c r="A308" s="273">
        <v>288</v>
      </c>
      <c r="B308" s="305"/>
      <c r="C308" s="304"/>
      <c r="D308" s="386"/>
      <c r="E308" s="182"/>
      <c r="F308" s="333"/>
      <c r="G308" s="333"/>
      <c r="H308" s="346"/>
    </row>
    <row r="309" spans="1:8" s="144" customFormat="1" ht="15.5" x14ac:dyDescent="0.35">
      <c r="A309" s="273">
        <v>289</v>
      </c>
      <c r="B309" s="305"/>
      <c r="C309" s="304"/>
      <c r="D309" s="386"/>
      <c r="E309" s="182"/>
      <c r="F309" s="333"/>
      <c r="G309" s="333"/>
      <c r="H309" s="346"/>
    </row>
    <row r="310" spans="1:8" s="144" customFormat="1" ht="15.5" x14ac:dyDescent="0.35">
      <c r="A310" s="273">
        <v>290</v>
      </c>
      <c r="B310" s="305"/>
      <c r="C310" s="304"/>
      <c r="D310" s="386"/>
      <c r="E310" s="182"/>
      <c r="F310" s="333"/>
      <c r="G310" s="333"/>
      <c r="H310" s="346"/>
    </row>
    <row r="311" spans="1:8" s="144" customFormat="1" ht="15.5" x14ac:dyDescent="0.35">
      <c r="A311" s="273">
        <v>291</v>
      </c>
      <c r="B311" s="305"/>
      <c r="C311" s="304"/>
      <c r="D311" s="386"/>
      <c r="E311" s="182"/>
      <c r="F311" s="333"/>
      <c r="G311" s="333"/>
      <c r="H311" s="346"/>
    </row>
    <row r="312" spans="1:8" s="144" customFormat="1" ht="15.5" x14ac:dyDescent="0.35">
      <c r="A312" s="273">
        <v>292</v>
      </c>
      <c r="B312" s="305"/>
      <c r="C312" s="304"/>
      <c r="D312" s="386"/>
      <c r="E312" s="182"/>
      <c r="F312" s="333"/>
      <c r="G312" s="333"/>
      <c r="H312" s="346"/>
    </row>
    <row r="313" spans="1:8" s="144" customFormat="1" ht="15.5" x14ac:dyDescent="0.35">
      <c r="A313" s="273">
        <v>293</v>
      </c>
      <c r="B313" s="305"/>
      <c r="C313" s="304"/>
      <c r="D313" s="386"/>
      <c r="E313" s="182"/>
      <c r="F313" s="333"/>
      <c r="G313" s="333"/>
      <c r="H313" s="346"/>
    </row>
    <row r="314" spans="1:8" s="144" customFormat="1" ht="15.5" x14ac:dyDescent="0.35">
      <c r="A314" s="273">
        <v>294</v>
      </c>
      <c r="B314" s="305"/>
      <c r="C314" s="304"/>
      <c r="D314" s="386"/>
      <c r="E314" s="182"/>
      <c r="F314" s="333"/>
      <c r="G314" s="333"/>
      <c r="H314" s="346"/>
    </row>
    <row r="315" spans="1:8" s="144" customFormat="1" ht="15.5" x14ac:dyDescent="0.35">
      <c r="A315" s="273">
        <v>295</v>
      </c>
      <c r="B315" s="305"/>
      <c r="C315" s="304"/>
      <c r="D315" s="386"/>
      <c r="E315" s="182"/>
      <c r="F315" s="333"/>
      <c r="G315" s="333"/>
      <c r="H315" s="346"/>
    </row>
    <row r="316" spans="1:8" s="144" customFormat="1" ht="15.5" x14ac:dyDescent="0.35">
      <c r="A316" s="273">
        <v>296</v>
      </c>
      <c r="B316" s="305"/>
      <c r="C316" s="304"/>
      <c r="D316" s="386"/>
      <c r="E316" s="182"/>
      <c r="F316" s="333"/>
      <c r="G316" s="333"/>
      <c r="H316" s="346"/>
    </row>
    <row r="317" spans="1:8" s="144" customFormat="1" ht="15.5" x14ac:dyDescent="0.35">
      <c r="A317" s="273">
        <v>297</v>
      </c>
      <c r="B317" s="305"/>
      <c r="C317" s="304"/>
      <c r="D317" s="386"/>
      <c r="E317" s="182"/>
      <c r="F317" s="333"/>
      <c r="G317" s="333"/>
      <c r="H317" s="346"/>
    </row>
    <row r="318" spans="1:8" s="144" customFormat="1" ht="15.5" x14ac:dyDescent="0.35">
      <c r="A318" s="273">
        <v>298</v>
      </c>
      <c r="B318" s="305"/>
      <c r="C318" s="304"/>
      <c r="D318" s="386"/>
      <c r="E318" s="182"/>
      <c r="F318" s="333"/>
      <c r="G318" s="333"/>
      <c r="H318" s="346"/>
    </row>
    <row r="319" spans="1:8" s="144" customFormat="1" ht="15.5" x14ac:dyDescent="0.35">
      <c r="A319" s="273">
        <v>299</v>
      </c>
      <c r="B319" s="305"/>
      <c r="C319" s="304"/>
      <c r="D319" s="386"/>
      <c r="E319" s="182"/>
      <c r="F319" s="333"/>
      <c r="G319" s="333"/>
      <c r="H319" s="346"/>
    </row>
    <row r="320" spans="1:8" s="144" customFormat="1" ht="15.5" x14ac:dyDescent="0.35">
      <c r="A320" s="273">
        <v>300</v>
      </c>
      <c r="B320" s="305"/>
      <c r="C320" s="304"/>
      <c r="D320" s="386"/>
      <c r="E320" s="182"/>
      <c r="F320" s="333"/>
      <c r="G320" s="333"/>
      <c r="H320" s="346"/>
    </row>
    <row r="321" spans="1:8" s="144" customFormat="1" ht="15.5" x14ac:dyDescent="0.35">
      <c r="A321" s="273">
        <v>301</v>
      </c>
      <c r="B321" s="305"/>
      <c r="C321" s="304"/>
      <c r="D321" s="386"/>
      <c r="E321" s="182"/>
      <c r="F321" s="333"/>
      <c r="G321" s="333"/>
      <c r="H321" s="346"/>
    </row>
    <row r="322" spans="1:8" s="144" customFormat="1" ht="15.5" x14ac:dyDescent="0.35">
      <c r="A322" s="273">
        <v>302</v>
      </c>
      <c r="B322" s="305"/>
      <c r="C322" s="304"/>
      <c r="D322" s="386"/>
      <c r="E322" s="182"/>
      <c r="F322" s="333"/>
      <c r="G322" s="333"/>
      <c r="H322" s="346"/>
    </row>
    <row r="323" spans="1:8" s="144" customFormat="1" ht="15.5" x14ac:dyDescent="0.35">
      <c r="A323" s="273">
        <v>303</v>
      </c>
      <c r="B323" s="305"/>
      <c r="C323" s="304"/>
      <c r="D323" s="386"/>
      <c r="E323" s="182"/>
      <c r="F323" s="333"/>
      <c r="G323" s="333"/>
      <c r="H323" s="346"/>
    </row>
    <row r="324" spans="1:8" s="144" customFormat="1" ht="15.5" x14ac:dyDescent="0.35">
      <c r="A324" s="273">
        <v>304</v>
      </c>
      <c r="B324" s="305"/>
      <c r="C324" s="304"/>
      <c r="D324" s="386"/>
      <c r="E324" s="182"/>
      <c r="F324" s="333"/>
      <c r="G324" s="333"/>
      <c r="H324" s="346"/>
    </row>
    <row r="325" spans="1:8" s="144" customFormat="1" ht="15.5" x14ac:dyDescent="0.35">
      <c r="A325" s="273">
        <v>305</v>
      </c>
      <c r="B325" s="305"/>
      <c r="C325" s="304"/>
      <c r="D325" s="386"/>
      <c r="E325" s="182"/>
      <c r="F325" s="333"/>
      <c r="G325" s="333"/>
      <c r="H325" s="346"/>
    </row>
    <row r="326" spans="1:8" s="144" customFormat="1" ht="15.5" x14ac:dyDescent="0.35">
      <c r="A326" s="273">
        <v>306</v>
      </c>
      <c r="B326" s="305"/>
      <c r="C326" s="304"/>
      <c r="D326" s="386"/>
      <c r="E326" s="182"/>
      <c r="F326" s="333"/>
      <c r="G326" s="333"/>
      <c r="H326" s="346"/>
    </row>
    <row r="327" spans="1:8" s="144" customFormat="1" ht="15.5" x14ac:dyDescent="0.35">
      <c r="A327" s="273">
        <v>307</v>
      </c>
      <c r="B327" s="305"/>
      <c r="C327" s="304"/>
      <c r="D327" s="386"/>
      <c r="E327" s="182"/>
      <c r="F327" s="333"/>
      <c r="G327" s="333"/>
      <c r="H327" s="346"/>
    </row>
    <row r="328" spans="1:8" s="144" customFormat="1" ht="15.5" x14ac:dyDescent="0.35">
      <c r="A328" s="273">
        <v>308</v>
      </c>
      <c r="B328" s="305"/>
      <c r="C328" s="304"/>
      <c r="D328" s="386"/>
      <c r="E328" s="182"/>
      <c r="F328" s="333"/>
      <c r="G328" s="333"/>
      <c r="H328" s="346"/>
    </row>
    <row r="329" spans="1:8" s="144" customFormat="1" ht="15.5" x14ac:dyDescent="0.35">
      <c r="A329" s="273">
        <v>309</v>
      </c>
      <c r="B329" s="305"/>
      <c r="C329" s="304"/>
      <c r="D329" s="386"/>
      <c r="E329" s="182"/>
      <c r="F329" s="333"/>
      <c r="G329" s="333"/>
      <c r="H329" s="346"/>
    </row>
    <row r="330" spans="1:8" s="144" customFormat="1" ht="15.5" x14ac:dyDescent="0.35">
      <c r="A330" s="273">
        <v>310</v>
      </c>
      <c r="B330" s="305"/>
      <c r="C330" s="304"/>
      <c r="D330" s="386"/>
      <c r="E330" s="182"/>
      <c r="F330" s="333"/>
      <c r="G330" s="333"/>
      <c r="H330" s="346"/>
    </row>
    <row r="331" spans="1:8" s="144" customFormat="1" ht="15.5" x14ac:dyDescent="0.35">
      <c r="A331" s="273">
        <v>311</v>
      </c>
      <c r="B331" s="305"/>
      <c r="C331" s="304"/>
      <c r="D331" s="386"/>
      <c r="E331" s="182"/>
      <c r="F331" s="333"/>
      <c r="G331" s="333"/>
      <c r="H331" s="346"/>
    </row>
    <row r="332" spans="1:8" s="144" customFormat="1" ht="15.5" x14ac:dyDescent="0.35">
      <c r="A332" s="273">
        <v>312</v>
      </c>
      <c r="B332" s="305"/>
      <c r="C332" s="304"/>
      <c r="D332" s="386"/>
      <c r="E332" s="182"/>
      <c r="F332" s="333"/>
      <c r="G332" s="333"/>
      <c r="H332" s="346"/>
    </row>
    <row r="333" spans="1:8" s="144" customFormat="1" ht="15.5" x14ac:dyDescent="0.35">
      <c r="A333" s="273">
        <v>313</v>
      </c>
      <c r="B333" s="305"/>
      <c r="C333" s="304"/>
      <c r="D333" s="386"/>
      <c r="E333" s="182"/>
      <c r="F333" s="333"/>
      <c r="G333" s="333"/>
      <c r="H333" s="346"/>
    </row>
    <row r="334" spans="1:8" s="144" customFormat="1" ht="15.5" x14ac:dyDescent="0.35">
      <c r="A334" s="273">
        <v>314</v>
      </c>
      <c r="B334" s="305"/>
      <c r="C334" s="304"/>
      <c r="D334" s="386"/>
      <c r="E334" s="182"/>
      <c r="F334" s="333"/>
      <c r="G334" s="333"/>
      <c r="H334" s="346"/>
    </row>
    <row r="335" spans="1:8" s="144" customFormat="1" ht="15.5" x14ac:dyDescent="0.35">
      <c r="A335" s="273">
        <v>315</v>
      </c>
      <c r="B335" s="305"/>
      <c r="C335" s="304"/>
      <c r="D335" s="386"/>
      <c r="E335" s="182"/>
      <c r="F335" s="333"/>
      <c r="G335" s="333"/>
      <c r="H335" s="346"/>
    </row>
    <row r="336" spans="1:8" s="144" customFormat="1" ht="15.5" x14ac:dyDescent="0.35">
      <c r="A336" s="273">
        <v>316</v>
      </c>
      <c r="B336" s="305"/>
      <c r="C336" s="304"/>
      <c r="D336" s="386"/>
      <c r="E336" s="182"/>
      <c r="F336" s="333"/>
      <c r="G336" s="333"/>
      <c r="H336" s="346"/>
    </row>
    <row r="337" spans="1:8" s="144" customFormat="1" ht="15.5" x14ac:dyDescent="0.35">
      <c r="A337" s="273">
        <v>317</v>
      </c>
      <c r="B337" s="305"/>
      <c r="C337" s="304"/>
      <c r="D337" s="386"/>
      <c r="E337" s="182"/>
      <c r="F337" s="333"/>
      <c r="G337" s="333"/>
      <c r="H337" s="346"/>
    </row>
    <row r="338" spans="1:8" s="144" customFormat="1" ht="15.5" x14ac:dyDescent="0.35">
      <c r="A338" s="273">
        <v>318</v>
      </c>
      <c r="B338" s="305"/>
      <c r="C338" s="304"/>
      <c r="D338" s="386"/>
      <c r="E338" s="182"/>
      <c r="F338" s="333"/>
      <c r="G338" s="333"/>
      <c r="H338" s="346"/>
    </row>
    <row r="339" spans="1:8" s="144" customFormat="1" ht="15.5" x14ac:dyDescent="0.35">
      <c r="A339" s="273">
        <v>319</v>
      </c>
      <c r="B339" s="305"/>
      <c r="C339" s="304"/>
      <c r="D339" s="386"/>
      <c r="E339" s="182"/>
      <c r="F339" s="333"/>
      <c r="G339" s="333"/>
      <c r="H339" s="346"/>
    </row>
    <row r="340" spans="1:8" s="144" customFormat="1" ht="15.5" x14ac:dyDescent="0.35">
      <c r="A340" s="273">
        <v>320</v>
      </c>
      <c r="B340" s="305"/>
      <c r="C340" s="304"/>
      <c r="D340" s="386"/>
      <c r="E340" s="182"/>
      <c r="F340" s="333"/>
      <c r="G340" s="333"/>
      <c r="H340" s="346"/>
    </row>
    <row r="341" spans="1:8" s="144" customFormat="1" ht="15.5" x14ac:dyDescent="0.35">
      <c r="A341" s="273">
        <v>321</v>
      </c>
      <c r="B341" s="305"/>
      <c r="C341" s="304"/>
      <c r="D341" s="386"/>
      <c r="E341" s="182"/>
      <c r="F341" s="333"/>
      <c r="G341" s="333"/>
      <c r="H341" s="346"/>
    </row>
    <row r="342" spans="1:8" s="144" customFormat="1" ht="15.5" x14ac:dyDescent="0.35">
      <c r="A342" s="273">
        <v>322</v>
      </c>
      <c r="B342" s="305"/>
      <c r="C342" s="304"/>
      <c r="D342" s="386"/>
      <c r="E342" s="182"/>
      <c r="F342" s="333"/>
      <c r="G342" s="333"/>
      <c r="H342" s="346"/>
    </row>
    <row r="343" spans="1:8" s="144" customFormat="1" ht="15.5" x14ac:dyDescent="0.35">
      <c r="A343" s="273">
        <v>323</v>
      </c>
      <c r="B343" s="305"/>
      <c r="C343" s="304"/>
      <c r="D343" s="386"/>
      <c r="E343" s="182"/>
      <c r="F343" s="333"/>
      <c r="G343" s="333"/>
      <c r="H343" s="346"/>
    </row>
    <row r="344" spans="1:8" s="144" customFormat="1" ht="15.5" x14ac:dyDescent="0.35">
      <c r="A344" s="273">
        <v>324</v>
      </c>
      <c r="B344" s="305"/>
      <c r="C344" s="304"/>
      <c r="D344" s="386"/>
      <c r="E344" s="182"/>
      <c r="F344" s="333"/>
      <c r="G344" s="333"/>
      <c r="H344" s="346"/>
    </row>
    <row r="345" spans="1:8" s="144" customFormat="1" ht="15.5" x14ac:dyDescent="0.35">
      <c r="A345" s="273">
        <v>325</v>
      </c>
      <c r="B345" s="305"/>
      <c r="C345" s="304"/>
      <c r="D345" s="386"/>
      <c r="E345" s="182"/>
      <c r="F345" s="333"/>
      <c r="G345" s="333"/>
      <c r="H345" s="346"/>
    </row>
    <row r="346" spans="1:8" s="144" customFormat="1" ht="15.5" x14ac:dyDescent="0.35">
      <c r="A346" s="273">
        <v>326</v>
      </c>
      <c r="B346" s="305"/>
      <c r="C346" s="304"/>
      <c r="D346" s="386"/>
      <c r="E346" s="182"/>
      <c r="F346" s="333"/>
      <c r="G346" s="333"/>
      <c r="H346" s="346"/>
    </row>
    <row r="347" spans="1:8" s="144" customFormat="1" ht="15.5" x14ac:dyDescent="0.35">
      <c r="A347" s="273">
        <v>327</v>
      </c>
      <c r="B347" s="305"/>
      <c r="C347" s="304"/>
      <c r="D347" s="386"/>
      <c r="E347" s="182"/>
      <c r="F347" s="333"/>
      <c r="G347" s="333"/>
      <c r="H347" s="346"/>
    </row>
    <row r="348" spans="1:8" s="144" customFormat="1" ht="15.5" x14ac:dyDescent="0.35">
      <c r="A348" s="273">
        <v>328</v>
      </c>
      <c r="B348" s="305"/>
      <c r="C348" s="304"/>
      <c r="D348" s="386"/>
      <c r="E348" s="182"/>
      <c r="F348" s="333"/>
      <c r="G348" s="333"/>
      <c r="H348" s="346"/>
    </row>
    <row r="349" spans="1:8" s="144" customFormat="1" ht="15.5" x14ac:dyDescent="0.35">
      <c r="A349" s="273">
        <v>329</v>
      </c>
      <c r="B349" s="305"/>
      <c r="C349" s="304"/>
      <c r="D349" s="386"/>
      <c r="E349" s="182"/>
      <c r="F349" s="333"/>
      <c r="G349" s="333"/>
      <c r="H349" s="346"/>
    </row>
    <row r="350" spans="1:8" s="144" customFormat="1" ht="15.5" x14ac:dyDescent="0.35">
      <c r="A350" s="273">
        <v>330</v>
      </c>
      <c r="B350" s="305"/>
      <c r="C350" s="304"/>
      <c r="D350" s="386"/>
      <c r="E350" s="182"/>
      <c r="F350" s="333"/>
      <c r="G350" s="333"/>
      <c r="H350" s="346"/>
    </row>
    <row r="351" spans="1:8" s="144" customFormat="1" ht="15.5" x14ac:dyDescent="0.35">
      <c r="A351" s="273">
        <v>331</v>
      </c>
      <c r="B351" s="305"/>
      <c r="C351" s="304"/>
      <c r="D351" s="386"/>
      <c r="E351" s="182"/>
      <c r="F351" s="333"/>
      <c r="G351" s="333"/>
      <c r="H351" s="346"/>
    </row>
    <row r="352" spans="1:8" s="144" customFormat="1" ht="15.5" x14ac:dyDescent="0.35">
      <c r="A352" s="273">
        <v>332</v>
      </c>
      <c r="B352" s="305"/>
      <c r="C352" s="304"/>
      <c r="D352" s="386"/>
      <c r="E352" s="182"/>
      <c r="F352" s="333"/>
      <c r="G352" s="333"/>
      <c r="H352" s="346"/>
    </row>
    <row r="353" spans="1:8" s="144" customFormat="1" ht="15.5" x14ac:dyDescent="0.35">
      <c r="A353" s="273">
        <v>333</v>
      </c>
      <c r="B353" s="305"/>
      <c r="C353" s="304"/>
      <c r="D353" s="386"/>
      <c r="E353" s="182"/>
      <c r="F353" s="333"/>
      <c r="G353" s="333"/>
      <c r="H353" s="346"/>
    </row>
    <row r="354" spans="1:8" s="144" customFormat="1" ht="15.5" x14ac:dyDescent="0.35">
      <c r="A354" s="273">
        <v>334</v>
      </c>
      <c r="B354" s="305"/>
      <c r="C354" s="304"/>
      <c r="D354" s="386"/>
      <c r="E354" s="182"/>
      <c r="F354" s="333"/>
      <c r="G354" s="333"/>
      <c r="H354" s="346"/>
    </row>
    <row r="355" spans="1:8" s="144" customFormat="1" ht="15.5" x14ac:dyDescent="0.35">
      <c r="A355" s="273">
        <v>335</v>
      </c>
      <c r="B355" s="305"/>
      <c r="C355" s="304"/>
      <c r="D355" s="386"/>
      <c r="E355" s="182"/>
      <c r="F355" s="333"/>
      <c r="G355" s="333"/>
      <c r="H355" s="346"/>
    </row>
    <row r="356" spans="1:8" s="144" customFormat="1" ht="15.5" x14ac:dyDescent="0.35">
      <c r="A356" s="273">
        <v>336</v>
      </c>
      <c r="B356" s="305"/>
      <c r="C356" s="304"/>
      <c r="D356" s="386"/>
      <c r="E356" s="182"/>
      <c r="F356" s="333"/>
      <c r="G356" s="333"/>
      <c r="H356" s="346"/>
    </row>
    <row r="357" spans="1:8" s="144" customFormat="1" ht="15.5" x14ac:dyDescent="0.35">
      <c r="A357" s="273">
        <v>337</v>
      </c>
      <c r="B357" s="305"/>
      <c r="C357" s="304"/>
      <c r="D357" s="386"/>
      <c r="E357" s="182"/>
      <c r="F357" s="333"/>
      <c r="G357" s="333"/>
      <c r="H357" s="346"/>
    </row>
    <row r="358" spans="1:8" s="144" customFormat="1" ht="15.5" x14ac:dyDescent="0.35">
      <c r="A358" s="273">
        <v>338</v>
      </c>
      <c r="B358" s="305"/>
      <c r="C358" s="304"/>
      <c r="D358" s="386"/>
      <c r="E358" s="182"/>
      <c r="F358" s="333"/>
      <c r="G358" s="333"/>
      <c r="H358" s="346"/>
    </row>
    <row r="359" spans="1:8" s="144" customFormat="1" ht="15.5" x14ac:dyDescent="0.35">
      <c r="A359" s="273">
        <v>339</v>
      </c>
      <c r="B359" s="305"/>
      <c r="C359" s="304"/>
      <c r="D359" s="386"/>
      <c r="E359" s="182"/>
      <c r="F359" s="333"/>
      <c r="G359" s="333"/>
      <c r="H359" s="346"/>
    </row>
    <row r="360" spans="1:8" s="144" customFormat="1" ht="15.5" x14ac:dyDescent="0.35">
      <c r="A360" s="273">
        <v>340</v>
      </c>
      <c r="B360" s="305"/>
      <c r="C360" s="304"/>
      <c r="D360" s="386"/>
      <c r="E360" s="182"/>
      <c r="F360" s="333"/>
      <c r="G360" s="333"/>
      <c r="H360" s="346"/>
    </row>
    <row r="361" spans="1:8" s="144" customFormat="1" ht="15.5" x14ac:dyDescent="0.35">
      <c r="A361" s="273">
        <v>341</v>
      </c>
      <c r="B361" s="305"/>
      <c r="C361" s="304"/>
      <c r="D361" s="386"/>
      <c r="E361" s="182"/>
      <c r="F361" s="333"/>
      <c r="G361" s="333"/>
      <c r="H361" s="346"/>
    </row>
    <row r="362" spans="1:8" s="144" customFormat="1" ht="15.5" x14ac:dyDescent="0.35">
      <c r="A362" s="273">
        <v>342</v>
      </c>
      <c r="B362" s="305"/>
      <c r="C362" s="304"/>
      <c r="D362" s="386"/>
      <c r="E362" s="182"/>
      <c r="F362" s="333"/>
      <c r="G362" s="333"/>
      <c r="H362" s="346"/>
    </row>
    <row r="363" spans="1:8" s="144" customFormat="1" ht="15.5" x14ac:dyDescent="0.35">
      <c r="A363" s="273">
        <v>343</v>
      </c>
      <c r="B363" s="305"/>
      <c r="C363" s="304"/>
      <c r="D363" s="386"/>
      <c r="E363" s="182"/>
      <c r="F363" s="333"/>
      <c r="G363" s="333"/>
      <c r="H363" s="346"/>
    </row>
    <row r="364" spans="1:8" s="144" customFormat="1" ht="15.5" x14ac:dyDescent="0.35">
      <c r="A364" s="273">
        <v>344</v>
      </c>
      <c r="B364" s="305"/>
      <c r="C364" s="304"/>
      <c r="D364" s="386"/>
      <c r="E364" s="182"/>
      <c r="F364" s="333"/>
      <c r="G364" s="333"/>
      <c r="H364" s="346"/>
    </row>
    <row r="365" spans="1:8" s="144" customFormat="1" ht="15.5" x14ac:dyDescent="0.35">
      <c r="A365" s="273">
        <v>345</v>
      </c>
      <c r="B365" s="305"/>
      <c r="C365" s="304"/>
      <c r="D365" s="386"/>
      <c r="E365" s="182"/>
      <c r="F365" s="333"/>
      <c r="G365" s="333"/>
      <c r="H365" s="346"/>
    </row>
    <row r="366" spans="1:8" s="144" customFormat="1" ht="15.5" x14ac:dyDescent="0.35">
      <c r="A366" s="273">
        <v>346</v>
      </c>
      <c r="B366" s="305"/>
      <c r="C366" s="304"/>
      <c r="D366" s="386"/>
      <c r="E366" s="182"/>
      <c r="F366" s="333"/>
      <c r="G366" s="333"/>
      <c r="H366" s="346"/>
    </row>
    <row r="367" spans="1:8" s="144" customFormat="1" ht="15.5" x14ac:dyDescent="0.35">
      <c r="A367" s="273">
        <v>347</v>
      </c>
      <c r="B367" s="305"/>
      <c r="C367" s="304"/>
      <c r="D367" s="386"/>
      <c r="E367" s="182"/>
      <c r="F367" s="333"/>
      <c r="G367" s="333"/>
      <c r="H367" s="346"/>
    </row>
    <row r="368" spans="1:8" s="144" customFormat="1" ht="15.5" x14ac:dyDescent="0.35">
      <c r="A368" s="273">
        <v>348</v>
      </c>
      <c r="B368" s="305"/>
      <c r="C368" s="304"/>
      <c r="D368" s="386"/>
      <c r="E368" s="182"/>
      <c r="F368" s="333"/>
      <c r="G368" s="333"/>
      <c r="H368" s="346"/>
    </row>
    <row r="369" spans="1:8" s="144" customFormat="1" ht="15.5" x14ac:dyDescent="0.35">
      <c r="A369" s="273">
        <v>349</v>
      </c>
      <c r="B369" s="305"/>
      <c r="C369" s="304"/>
      <c r="D369" s="386"/>
      <c r="E369" s="182"/>
      <c r="F369" s="333"/>
      <c r="G369" s="333"/>
      <c r="H369" s="346"/>
    </row>
    <row r="370" spans="1:8" s="144" customFormat="1" ht="15.5" x14ac:dyDescent="0.35">
      <c r="A370" s="273">
        <v>350</v>
      </c>
      <c r="B370" s="305"/>
      <c r="C370" s="304"/>
      <c r="D370" s="386"/>
      <c r="E370" s="182"/>
      <c r="F370" s="333"/>
      <c r="G370" s="333"/>
      <c r="H370" s="346"/>
    </row>
    <row r="371" spans="1:8" s="144" customFormat="1" ht="15.5" x14ac:dyDescent="0.35">
      <c r="A371" s="273">
        <v>351</v>
      </c>
      <c r="B371" s="305"/>
      <c r="C371" s="304"/>
      <c r="D371" s="386"/>
      <c r="E371" s="182"/>
      <c r="F371" s="333"/>
      <c r="G371" s="333"/>
      <c r="H371" s="346"/>
    </row>
    <row r="372" spans="1:8" s="144" customFormat="1" ht="15.5" x14ac:dyDescent="0.35">
      <c r="A372" s="273">
        <v>352</v>
      </c>
      <c r="B372" s="305"/>
      <c r="C372" s="304"/>
      <c r="D372" s="386"/>
      <c r="E372" s="182"/>
      <c r="F372" s="333"/>
      <c r="G372" s="333"/>
      <c r="H372" s="346"/>
    </row>
    <row r="373" spans="1:8" s="144" customFormat="1" ht="15.5" x14ac:dyDescent="0.35">
      <c r="A373" s="273">
        <v>353</v>
      </c>
      <c r="B373" s="305"/>
      <c r="C373" s="304"/>
      <c r="D373" s="386"/>
      <c r="E373" s="182"/>
      <c r="F373" s="333"/>
      <c r="G373" s="333"/>
      <c r="H373" s="346"/>
    </row>
    <row r="374" spans="1:8" s="144" customFormat="1" ht="15.5" x14ac:dyDescent="0.35">
      <c r="A374" s="273">
        <v>354</v>
      </c>
      <c r="B374" s="305"/>
      <c r="C374" s="304"/>
      <c r="D374" s="386"/>
      <c r="E374" s="182"/>
      <c r="F374" s="333"/>
      <c r="G374" s="333"/>
      <c r="H374" s="346"/>
    </row>
    <row r="375" spans="1:8" s="144" customFormat="1" ht="15.5" x14ac:dyDescent="0.35">
      <c r="A375" s="273">
        <v>355</v>
      </c>
      <c r="B375" s="305"/>
      <c r="C375" s="304"/>
      <c r="D375" s="386"/>
      <c r="E375" s="182"/>
      <c r="F375" s="333"/>
      <c r="G375" s="333"/>
      <c r="H375" s="346"/>
    </row>
    <row r="376" spans="1:8" s="144" customFormat="1" ht="15.5" x14ac:dyDescent="0.35">
      <c r="A376" s="273">
        <v>356</v>
      </c>
      <c r="B376" s="305"/>
      <c r="C376" s="304"/>
      <c r="D376" s="386"/>
      <c r="E376" s="182"/>
      <c r="F376" s="333"/>
      <c r="G376" s="333"/>
      <c r="H376" s="346"/>
    </row>
    <row r="377" spans="1:8" s="144" customFormat="1" ht="15.5" x14ac:dyDescent="0.35">
      <c r="A377" s="273">
        <v>357</v>
      </c>
      <c r="B377" s="305"/>
      <c r="C377" s="304"/>
      <c r="D377" s="386"/>
      <c r="E377" s="182"/>
      <c r="F377" s="333"/>
      <c r="G377" s="333"/>
      <c r="H377" s="346"/>
    </row>
    <row r="378" spans="1:8" s="144" customFormat="1" ht="15.5" x14ac:dyDescent="0.35">
      <c r="A378" s="273">
        <v>358</v>
      </c>
      <c r="B378" s="305"/>
      <c r="C378" s="304"/>
      <c r="D378" s="386"/>
      <c r="E378" s="182"/>
      <c r="F378" s="333"/>
      <c r="G378" s="333"/>
      <c r="H378" s="346"/>
    </row>
    <row r="379" spans="1:8" s="144" customFormat="1" ht="15.5" x14ac:dyDescent="0.35">
      <c r="A379" s="273">
        <v>359</v>
      </c>
      <c r="B379" s="305"/>
      <c r="C379" s="304"/>
      <c r="D379" s="386"/>
      <c r="E379" s="182"/>
      <c r="F379" s="333"/>
      <c r="G379" s="333"/>
      <c r="H379" s="346"/>
    </row>
    <row r="380" spans="1:8" s="144" customFormat="1" ht="15.5" x14ac:dyDescent="0.35">
      <c r="A380" s="273">
        <v>360</v>
      </c>
      <c r="B380" s="305"/>
      <c r="C380" s="304"/>
      <c r="D380" s="386"/>
      <c r="E380" s="182"/>
      <c r="F380" s="333"/>
      <c r="G380" s="333"/>
      <c r="H380" s="346"/>
    </row>
    <row r="381" spans="1:8" s="144" customFormat="1" ht="15.5" x14ac:dyDescent="0.35">
      <c r="A381" s="273">
        <v>361</v>
      </c>
      <c r="B381" s="305"/>
      <c r="C381" s="304"/>
      <c r="D381" s="386"/>
      <c r="E381" s="182"/>
      <c r="F381" s="333"/>
      <c r="G381" s="333"/>
      <c r="H381" s="346"/>
    </row>
    <row r="382" spans="1:8" s="144" customFormat="1" ht="15.5" x14ac:dyDescent="0.35">
      <c r="A382" s="273">
        <v>362</v>
      </c>
      <c r="B382" s="305"/>
      <c r="C382" s="304"/>
      <c r="D382" s="386"/>
      <c r="E382" s="182"/>
      <c r="F382" s="333"/>
      <c r="G382" s="333"/>
      <c r="H382" s="346"/>
    </row>
    <row r="383" spans="1:8" s="144" customFormat="1" ht="15.5" x14ac:dyDescent="0.35">
      <c r="A383" s="273">
        <v>363</v>
      </c>
      <c r="B383" s="305"/>
      <c r="C383" s="304"/>
      <c r="D383" s="386"/>
      <c r="E383" s="182"/>
      <c r="F383" s="333"/>
      <c r="G383" s="333"/>
      <c r="H383" s="346"/>
    </row>
    <row r="384" spans="1:8" s="144" customFormat="1" ht="15.5" x14ac:dyDescent="0.35">
      <c r="A384" s="273">
        <v>364</v>
      </c>
      <c r="B384" s="305"/>
      <c r="C384" s="304"/>
      <c r="D384" s="386"/>
      <c r="E384" s="182"/>
      <c r="F384" s="333"/>
      <c r="G384" s="333"/>
      <c r="H384" s="346"/>
    </row>
    <row r="385" spans="1:8" s="144" customFormat="1" ht="15.5" x14ac:dyDescent="0.35">
      <c r="A385" s="273">
        <v>365</v>
      </c>
      <c r="B385" s="305"/>
      <c r="C385" s="304"/>
      <c r="D385" s="386"/>
      <c r="E385" s="182"/>
      <c r="F385" s="333"/>
      <c r="G385" s="333"/>
      <c r="H385" s="346"/>
    </row>
    <row r="386" spans="1:8" s="144" customFormat="1" ht="15.5" x14ac:dyDescent="0.35">
      <c r="A386" s="273">
        <v>366</v>
      </c>
      <c r="B386" s="305"/>
      <c r="C386" s="304"/>
      <c r="D386" s="386"/>
      <c r="E386" s="182"/>
      <c r="F386" s="333"/>
      <c r="G386" s="333"/>
      <c r="H386" s="346"/>
    </row>
    <row r="387" spans="1:8" s="144" customFormat="1" ht="15.5" x14ac:dyDescent="0.35">
      <c r="A387" s="273">
        <v>367</v>
      </c>
      <c r="B387" s="305"/>
      <c r="C387" s="304"/>
      <c r="D387" s="386"/>
      <c r="E387" s="182"/>
      <c r="F387" s="333"/>
      <c r="G387" s="333"/>
      <c r="H387" s="346"/>
    </row>
    <row r="388" spans="1:8" s="144" customFormat="1" ht="15.5" x14ac:dyDescent="0.35">
      <c r="A388" s="273">
        <v>368</v>
      </c>
      <c r="B388" s="305"/>
      <c r="C388" s="304"/>
      <c r="D388" s="386"/>
      <c r="E388" s="182"/>
      <c r="F388" s="333"/>
      <c r="G388" s="333"/>
      <c r="H388" s="346"/>
    </row>
    <row r="389" spans="1:8" s="144" customFormat="1" ht="15.5" x14ac:dyDescent="0.35">
      <c r="A389" s="273">
        <v>369</v>
      </c>
      <c r="B389" s="305"/>
      <c r="C389" s="304"/>
      <c r="D389" s="386"/>
      <c r="E389" s="182"/>
      <c r="F389" s="333"/>
      <c r="G389" s="333"/>
      <c r="H389" s="346"/>
    </row>
    <row r="390" spans="1:8" s="144" customFormat="1" ht="15.5" x14ac:dyDescent="0.35">
      <c r="A390" s="273">
        <v>370</v>
      </c>
      <c r="B390" s="305"/>
      <c r="C390" s="304"/>
      <c r="D390" s="386"/>
      <c r="E390" s="182"/>
      <c r="F390" s="333"/>
      <c r="G390" s="333"/>
      <c r="H390" s="346"/>
    </row>
    <row r="391" spans="1:8" s="144" customFormat="1" ht="15.5" x14ac:dyDescent="0.35">
      <c r="A391" s="273">
        <v>371</v>
      </c>
      <c r="B391" s="305"/>
      <c r="C391" s="304"/>
      <c r="D391" s="386"/>
      <c r="E391" s="182"/>
      <c r="F391" s="333"/>
      <c r="G391" s="333"/>
      <c r="H391" s="346"/>
    </row>
    <row r="392" spans="1:8" s="144" customFormat="1" ht="15.5" x14ac:dyDescent="0.35">
      <c r="A392" s="273">
        <v>372</v>
      </c>
      <c r="B392" s="305"/>
      <c r="C392" s="304"/>
      <c r="D392" s="386"/>
      <c r="E392" s="182"/>
      <c r="F392" s="333"/>
      <c r="G392" s="333"/>
      <c r="H392" s="346"/>
    </row>
    <row r="393" spans="1:8" s="144" customFormat="1" ht="15.5" x14ac:dyDescent="0.35">
      <c r="A393" s="273">
        <v>373</v>
      </c>
      <c r="B393" s="305"/>
      <c r="C393" s="304"/>
      <c r="D393" s="386"/>
      <c r="E393" s="182"/>
      <c r="F393" s="333"/>
      <c r="G393" s="333"/>
      <c r="H393" s="346"/>
    </row>
    <row r="394" spans="1:8" s="144" customFormat="1" ht="15.5" x14ac:dyDescent="0.35">
      <c r="A394" s="273">
        <v>374</v>
      </c>
      <c r="B394" s="305"/>
      <c r="C394" s="304"/>
      <c r="D394" s="386"/>
      <c r="E394" s="182"/>
      <c r="F394" s="333"/>
      <c r="G394" s="333"/>
      <c r="H394" s="346"/>
    </row>
    <row r="395" spans="1:8" s="144" customFormat="1" ht="15.5" x14ac:dyDescent="0.35">
      <c r="A395" s="273">
        <v>375</v>
      </c>
      <c r="B395" s="305"/>
      <c r="C395" s="304"/>
      <c r="D395" s="386"/>
      <c r="E395" s="182"/>
      <c r="F395" s="333"/>
      <c r="G395" s="333"/>
      <c r="H395" s="346"/>
    </row>
    <row r="396" spans="1:8" s="144" customFormat="1" ht="15.5" x14ac:dyDescent="0.35">
      <c r="A396" s="273">
        <v>376</v>
      </c>
      <c r="B396" s="305"/>
      <c r="C396" s="304"/>
      <c r="D396" s="386"/>
      <c r="E396" s="182"/>
      <c r="F396" s="333"/>
      <c r="G396" s="333"/>
      <c r="H396" s="346"/>
    </row>
    <row r="397" spans="1:8" s="144" customFormat="1" ht="15.5" x14ac:dyDescent="0.35">
      <c r="A397" s="273">
        <v>377</v>
      </c>
      <c r="B397" s="305"/>
      <c r="C397" s="304"/>
      <c r="D397" s="386"/>
      <c r="E397" s="182"/>
      <c r="F397" s="333"/>
      <c r="G397" s="333"/>
      <c r="H397" s="346"/>
    </row>
    <row r="398" spans="1:8" s="144" customFormat="1" ht="15.5" x14ac:dyDescent="0.35">
      <c r="A398" s="273">
        <v>378</v>
      </c>
      <c r="B398" s="305"/>
      <c r="C398" s="304"/>
      <c r="D398" s="386"/>
      <c r="E398" s="182"/>
      <c r="F398" s="333"/>
      <c r="G398" s="333"/>
      <c r="H398" s="346"/>
    </row>
    <row r="399" spans="1:8" s="144" customFormat="1" ht="15.5" x14ac:dyDescent="0.35">
      <c r="A399" s="273">
        <v>379</v>
      </c>
      <c r="B399" s="305"/>
      <c r="C399" s="304"/>
      <c r="D399" s="386"/>
      <c r="E399" s="182"/>
      <c r="F399" s="333"/>
      <c r="G399" s="333"/>
      <c r="H399" s="346"/>
    </row>
    <row r="400" spans="1:8" s="144" customFormat="1" ht="15.5" x14ac:dyDescent="0.35">
      <c r="A400" s="273">
        <v>380</v>
      </c>
      <c r="B400" s="305"/>
      <c r="C400" s="304"/>
      <c r="D400" s="386"/>
      <c r="E400" s="182"/>
      <c r="F400" s="333"/>
      <c r="G400" s="333"/>
      <c r="H400" s="346"/>
    </row>
    <row r="401" spans="1:8" s="144" customFormat="1" ht="15.5" x14ac:dyDescent="0.35">
      <c r="A401" s="273">
        <v>381</v>
      </c>
      <c r="B401" s="305"/>
      <c r="C401" s="304"/>
      <c r="D401" s="386"/>
      <c r="E401" s="182"/>
      <c r="F401" s="333"/>
      <c r="G401" s="333"/>
      <c r="H401" s="346"/>
    </row>
    <row r="402" spans="1:8" s="144" customFormat="1" ht="15.5" x14ac:dyDescent="0.35">
      <c r="A402" s="273">
        <v>382</v>
      </c>
      <c r="B402" s="305"/>
      <c r="C402" s="304"/>
      <c r="D402" s="386"/>
      <c r="E402" s="182"/>
      <c r="F402" s="333"/>
      <c r="G402" s="333"/>
      <c r="H402" s="346"/>
    </row>
    <row r="403" spans="1:8" s="144" customFormat="1" ht="15.5" x14ac:dyDescent="0.35">
      <c r="A403" s="273">
        <v>383</v>
      </c>
      <c r="B403" s="305"/>
      <c r="C403" s="304"/>
      <c r="D403" s="386"/>
      <c r="E403" s="182"/>
      <c r="F403" s="333"/>
      <c r="G403" s="333"/>
      <c r="H403" s="346"/>
    </row>
    <row r="404" spans="1:8" s="144" customFormat="1" ht="15.5" x14ac:dyDescent="0.35">
      <c r="A404" s="273">
        <v>384</v>
      </c>
      <c r="B404" s="305"/>
      <c r="C404" s="304"/>
      <c r="D404" s="386"/>
      <c r="E404" s="182"/>
      <c r="F404" s="333"/>
      <c r="G404" s="333"/>
      <c r="H404" s="346"/>
    </row>
    <row r="405" spans="1:8" s="144" customFormat="1" ht="15.5" x14ac:dyDescent="0.35">
      <c r="A405" s="273">
        <v>385</v>
      </c>
      <c r="B405" s="305"/>
      <c r="C405" s="304"/>
      <c r="D405" s="386"/>
      <c r="E405" s="182"/>
      <c r="F405" s="333"/>
      <c r="G405" s="333"/>
      <c r="H405" s="346"/>
    </row>
    <row r="406" spans="1:8" s="144" customFormat="1" ht="15.5" x14ac:dyDescent="0.35">
      <c r="A406" s="273">
        <v>386</v>
      </c>
      <c r="B406" s="305"/>
      <c r="C406" s="304"/>
      <c r="D406" s="386"/>
      <c r="E406" s="182"/>
      <c r="F406" s="333"/>
      <c r="G406" s="333"/>
      <c r="H406" s="346"/>
    </row>
    <row r="407" spans="1:8" s="144" customFormat="1" ht="15.5" x14ac:dyDescent="0.35">
      <c r="A407" s="273">
        <v>387</v>
      </c>
      <c r="B407" s="305"/>
      <c r="C407" s="304"/>
      <c r="D407" s="386"/>
      <c r="E407" s="182"/>
      <c r="F407" s="333"/>
      <c r="G407" s="333"/>
      <c r="H407" s="346"/>
    </row>
    <row r="408" spans="1:8" s="144" customFormat="1" ht="15.5" x14ac:dyDescent="0.35">
      <c r="A408" s="273">
        <v>388</v>
      </c>
      <c r="B408" s="305"/>
      <c r="C408" s="304"/>
      <c r="D408" s="386"/>
      <c r="E408" s="182"/>
      <c r="F408" s="333"/>
      <c r="G408" s="333"/>
      <c r="H408" s="346"/>
    </row>
    <row r="409" spans="1:8" s="144" customFormat="1" ht="15.5" x14ac:dyDescent="0.35">
      <c r="A409" s="273">
        <v>389</v>
      </c>
      <c r="B409" s="305"/>
      <c r="C409" s="304"/>
      <c r="D409" s="386"/>
      <c r="E409" s="182"/>
      <c r="F409" s="333"/>
      <c r="G409" s="333"/>
      <c r="H409" s="346"/>
    </row>
    <row r="410" spans="1:8" s="144" customFormat="1" ht="15.5" x14ac:dyDescent="0.35">
      <c r="A410" s="273">
        <v>390</v>
      </c>
      <c r="B410" s="305"/>
      <c r="C410" s="304"/>
      <c r="D410" s="386"/>
      <c r="E410" s="182"/>
      <c r="F410" s="333"/>
      <c r="G410" s="333"/>
      <c r="H410" s="346"/>
    </row>
    <row r="411" spans="1:8" s="144" customFormat="1" ht="15.5" x14ac:dyDescent="0.35">
      <c r="A411" s="273">
        <v>391</v>
      </c>
      <c r="B411" s="305"/>
      <c r="C411" s="304"/>
      <c r="D411" s="386"/>
      <c r="E411" s="182"/>
      <c r="F411" s="333"/>
      <c r="G411" s="333"/>
      <c r="H411" s="346"/>
    </row>
    <row r="412" spans="1:8" s="144" customFormat="1" ht="15.5" x14ac:dyDescent="0.35">
      <c r="A412" s="273">
        <v>392</v>
      </c>
      <c r="B412" s="305"/>
      <c r="C412" s="304"/>
      <c r="D412" s="386"/>
      <c r="E412" s="182"/>
      <c r="F412" s="333"/>
      <c r="G412" s="333"/>
      <c r="H412" s="346"/>
    </row>
    <row r="413" spans="1:8" s="144" customFormat="1" ht="15.5" x14ac:dyDescent="0.35">
      <c r="A413" s="273">
        <v>393</v>
      </c>
      <c r="B413" s="305"/>
      <c r="C413" s="304"/>
      <c r="D413" s="386"/>
      <c r="E413" s="182"/>
      <c r="F413" s="333"/>
      <c r="G413" s="333"/>
      <c r="H413" s="346"/>
    </row>
    <row r="414" spans="1:8" s="144" customFormat="1" ht="15.5" x14ac:dyDescent="0.35">
      <c r="A414" s="273">
        <v>394</v>
      </c>
      <c r="B414" s="305"/>
      <c r="C414" s="304"/>
      <c r="D414" s="386"/>
      <c r="E414" s="182"/>
      <c r="F414" s="333"/>
      <c r="G414" s="333"/>
      <c r="H414" s="346"/>
    </row>
    <row r="415" spans="1:8" s="144" customFormat="1" ht="15.5" x14ac:dyDescent="0.35">
      <c r="A415" s="273">
        <v>395</v>
      </c>
      <c r="B415" s="305"/>
      <c r="C415" s="304"/>
      <c r="D415" s="386"/>
      <c r="E415" s="182"/>
      <c r="F415" s="333"/>
      <c r="G415" s="333"/>
      <c r="H415" s="346"/>
    </row>
    <row r="416" spans="1:8" s="144" customFormat="1" ht="15.5" x14ac:dyDescent="0.35">
      <c r="A416" s="273">
        <v>396</v>
      </c>
      <c r="B416" s="305"/>
      <c r="C416" s="304"/>
      <c r="D416" s="386"/>
      <c r="E416" s="182"/>
      <c r="F416" s="333"/>
      <c r="G416" s="333"/>
      <c r="H416" s="346"/>
    </row>
    <row r="417" spans="1:8" s="144" customFormat="1" ht="15.5" x14ac:dyDescent="0.35">
      <c r="A417" s="273">
        <v>397</v>
      </c>
      <c r="B417" s="305"/>
      <c r="C417" s="304"/>
      <c r="D417" s="386"/>
      <c r="E417" s="182"/>
      <c r="F417" s="333"/>
      <c r="G417" s="333"/>
      <c r="H417" s="346"/>
    </row>
    <row r="418" spans="1:8" s="144" customFormat="1" ht="15.5" x14ac:dyDescent="0.35">
      <c r="A418" s="273">
        <v>398</v>
      </c>
      <c r="B418" s="305"/>
      <c r="C418" s="304"/>
      <c r="D418" s="386"/>
      <c r="E418" s="182"/>
      <c r="F418" s="333"/>
      <c r="G418" s="333"/>
      <c r="H418" s="346"/>
    </row>
    <row r="419" spans="1:8" s="144" customFormat="1" ht="15.5" x14ac:dyDescent="0.35">
      <c r="A419" s="273">
        <v>399</v>
      </c>
      <c r="B419" s="305"/>
      <c r="C419" s="304"/>
      <c r="D419" s="386"/>
      <c r="E419" s="182"/>
      <c r="F419" s="333"/>
      <c r="G419" s="333"/>
      <c r="H419" s="346"/>
    </row>
    <row r="420" spans="1:8" s="144" customFormat="1" ht="15.5" x14ac:dyDescent="0.35">
      <c r="A420" s="273">
        <v>400</v>
      </c>
      <c r="B420" s="305"/>
      <c r="C420" s="304"/>
      <c r="D420" s="386"/>
      <c r="E420" s="182"/>
      <c r="F420" s="333"/>
      <c r="G420" s="333"/>
      <c r="H420" s="346"/>
    </row>
    <row r="421" spans="1:8" s="144" customFormat="1" ht="15.5" x14ac:dyDescent="0.35">
      <c r="A421" s="273">
        <v>401</v>
      </c>
      <c r="B421" s="305"/>
      <c r="C421" s="304"/>
      <c r="D421" s="386"/>
      <c r="E421" s="182"/>
      <c r="F421" s="333"/>
      <c r="G421" s="333"/>
      <c r="H421" s="346"/>
    </row>
    <row r="422" spans="1:8" s="144" customFormat="1" ht="15.5" x14ac:dyDescent="0.35">
      <c r="A422" s="273">
        <v>402</v>
      </c>
      <c r="B422" s="305"/>
      <c r="C422" s="304"/>
      <c r="D422" s="386"/>
      <c r="E422" s="182"/>
      <c r="F422" s="333"/>
      <c r="G422" s="333"/>
      <c r="H422" s="346"/>
    </row>
    <row r="423" spans="1:8" s="144" customFormat="1" ht="15.5" x14ac:dyDescent="0.35">
      <c r="A423" s="273">
        <v>403</v>
      </c>
      <c r="B423" s="305"/>
      <c r="C423" s="304"/>
      <c r="D423" s="386"/>
      <c r="E423" s="182"/>
      <c r="F423" s="333"/>
      <c r="G423" s="333"/>
      <c r="H423" s="346"/>
    </row>
    <row r="424" spans="1:8" s="144" customFormat="1" ht="15.5" x14ac:dyDescent="0.35">
      <c r="A424" s="273">
        <v>404</v>
      </c>
      <c r="B424" s="305"/>
      <c r="C424" s="304"/>
      <c r="D424" s="386"/>
      <c r="E424" s="182"/>
      <c r="F424" s="333"/>
      <c r="G424" s="333"/>
      <c r="H424" s="346"/>
    </row>
    <row r="425" spans="1:8" s="144" customFormat="1" ht="15.5" x14ac:dyDescent="0.35">
      <c r="A425" s="273">
        <v>405</v>
      </c>
      <c r="B425" s="305"/>
      <c r="C425" s="304"/>
      <c r="D425" s="386"/>
      <c r="E425" s="182"/>
      <c r="F425" s="333"/>
      <c r="G425" s="333"/>
      <c r="H425" s="346"/>
    </row>
    <row r="426" spans="1:8" s="144" customFormat="1" ht="15.5" x14ac:dyDescent="0.35">
      <c r="A426" s="273">
        <v>406</v>
      </c>
      <c r="B426" s="305"/>
      <c r="C426" s="304"/>
      <c r="D426" s="386"/>
      <c r="E426" s="182"/>
      <c r="F426" s="333"/>
      <c r="G426" s="333"/>
      <c r="H426" s="346"/>
    </row>
    <row r="427" spans="1:8" s="144" customFormat="1" ht="15.5" x14ac:dyDescent="0.35">
      <c r="A427" s="273">
        <v>407</v>
      </c>
      <c r="B427" s="305"/>
      <c r="C427" s="304"/>
      <c r="D427" s="386"/>
      <c r="E427" s="182"/>
      <c r="F427" s="333"/>
      <c r="G427" s="333"/>
      <c r="H427" s="346"/>
    </row>
    <row r="428" spans="1:8" s="144" customFormat="1" ht="15.5" x14ac:dyDescent="0.35">
      <c r="A428" s="273">
        <v>408</v>
      </c>
      <c r="B428" s="305"/>
      <c r="C428" s="304"/>
      <c r="D428" s="386"/>
      <c r="E428" s="182"/>
      <c r="F428" s="333"/>
      <c r="G428" s="333"/>
      <c r="H428" s="346"/>
    </row>
    <row r="429" spans="1:8" s="144" customFormat="1" ht="15.5" x14ac:dyDescent="0.35">
      <c r="A429" s="273">
        <v>409</v>
      </c>
      <c r="B429" s="305"/>
      <c r="C429" s="304"/>
      <c r="D429" s="386"/>
      <c r="E429" s="182"/>
      <c r="F429" s="333"/>
      <c r="G429" s="333"/>
      <c r="H429" s="346"/>
    </row>
    <row r="430" spans="1:8" s="144" customFormat="1" ht="15.5" x14ac:dyDescent="0.35">
      <c r="A430" s="273">
        <v>410</v>
      </c>
      <c r="B430" s="305"/>
      <c r="C430" s="304"/>
      <c r="D430" s="386"/>
      <c r="E430" s="182"/>
      <c r="F430" s="333"/>
      <c r="G430" s="333"/>
      <c r="H430" s="346"/>
    </row>
    <row r="431" spans="1:8" s="144" customFormat="1" ht="15.5" x14ac:dyDescent="0.35">
      <c r="A431" s="273">
        <v>411</v>
      </c>
      <c r="B431" s="305"/>
      <c r="C431" s="304"/>
      <c r="D431" s="386"/>
      <c r="E431" s="182"/>
      <c r="F431" s="333"/>
      <c r="G431" s="333"/>
      <c r="H431" s="346"/>
    </row>
    <row r="432" spans="1:8" s="144" customFormat="1" ht="15.5" x14ac:dyDescent="0.35">
      <c r="A432" s="273">
        <v>412</v>
      </c>
      <c r="B432" s="305"/>
      <c r="C432" s="304"/>
      <c r="D432" s="386"/>
      <c r="E432" s="182"/>
      <c r="F432" s="333"/>
      <c r="G432" s="333"/>
      <c r="H432" s="346"/>
    </row>
    <row r="433" spans="1:8" s="144" customFormat="1" ht="15.5" x14ac:dyDescent="0.35">
      <c r="A433" s="273">
        <v>413</v>
      </c>
      <c r="B433" s="305"/>
      <c r="C433" s="304"/>
      <c r="D433" s="386"/>
      <c r="E433" s="182"/>
      <c r="F433" s="333"/>
      <c r="G433" s="333"/>
      <c r="H433" s="346"/>
    </row>
    <row r="434" spans="1:8" s="144" customFormat="1" ht="15.5" x14ac:dyDescent="0.35">
      <c r="A434" s="273">
        <v>414</v>
      </c>
      <c r="B434" s="305"/>
      <c r="C434" s="304"/>
      <c r="D434" s="386"/>
      <c r="E434" s="182"/>
      <c r="F434" s="333"/>
      <c r="G434" s="333"/>
      <c r="H434" s="346"/>
    </row>
    <row r="435" spans="1:8" s="144" customFormat="1" ht="15.5" x14ac:dyDescent="0.35">
      <c r="A435" s="273">
        <v>415</v>
      </c>
      <c r="B435" s="305"/>
      <c r="C435" s="304"/>
      <c r="D435" s="386"/>
      <c r="E435" s="182"/>
      <c r="F435" s="333"/>
      <c r="G435" s="333"/>
      <c r="H435" s="346"/>
    </row>
    <row r="436" spans="1:8" s="144" customFormat="1" ht="15.5" x14ac:dyDescent="0.35">
      <c r="A436" s="273">
        <v>416</v>
      </c>
      <c r="B436" s="305"/>
      <c r="C436" s="304"/>
      <c r="D436" s="386"/>
      <c r="E436" s="182"/>
      <c r="F436" s="333"/>
      <c r="G436" s="333"/>
      <c r="H436" s="346"/>
    </row>
    <row r="437" spans="1:8" s="144" customFormat="1" ht="15.5" x14ac:dyDescent="0.35">
      <c r="A437" s="273">
        <v>417</v>
      </c>
      <c r="B437" s="305"/>
      <c r="C437" s="304"/>
      <c r="D437" s="386"/>
      <c r="E437" s="182"/>
      <c r="F437" s="333"/>
      <c r="G437" s="333"/>
      <c r="H437" s="346"/>
    </row>
    <row r="438" spans="1:8" s="144" customFormat="1" ht="15.5" x14ac:dyDescent="0.35">
      <c r="A438" s="273">
        <v>418</v>
      </c>
      <c r="B438" s="305"/>
      <c r="C438" s="304"/>
      <c r="D438" s="386"/>
      <c r="E438" s="182"/>
      <c r="F438" s="333"/>
      <c r="G438" s="333"/>
      <c r="H438" s="346"/>
    </row>
    <row r="439" spans="1:8" s="144" customFormat="1" ht="15.5" x14ac:dyDescent="0.35">
      <c r="A439" s="273">
        <v>419</v>
      </c>
      <c r="B439" s="305"/>
      <c r="C439" s="304"/>
      <c r="D439" s="386"/>
      <c r="E439" s="182"/>
      <c r="F439" s="333"/>
      <c r="G439" s="333"/>
      <c r="H439" s="346"/>
    </row>
    <row r="440" spans="1:8" s="144" customFormat="1" ht="15.5" x14ac:dyDescent="0.35">
      <c r="A440" s="273">
        <v>420</v>
      </c>
      <c r="B440" s="305"/>
      <c r="C440" s="304"/>
      <c r="D440" s="386"/>
      <c r="E440" s="182"/>
      <c r="F440" s="333"/>
      <c r="G440" s="333"/>
      <c r="H440" s="346"/>
    </row>
    <row r="441" spans="1:8" s="144" customFormat="1" ht="15.5" x14ac:dyDescent="0.35">
      <c r="A441" s="273">
        <v>421</v>
      </c>
      <c r="B441" s="305"/>
      <c r="C441" s="304"/>
      <c r="D441" s="386"/>
      <c r="E441" s="182"/>
      <c r="F441" s="333"/>
      <c r="G441" s="333"/>
      <c r="H441" s="346"/>
    </row>
    <row r="442" spans="1:8" s="144" customFormat="1" ht="15.5" x14ac:dyDescent="0.35">
      <c r="A442" s="273">
        <v>422</v>
      </c>
      <c r="B442" s="305"/>
      <c r="C442" s="304"/>
      <c r="D442" s="386"/>
      <c r="E442" s="182"/>
      <c r="F442" s="333"/>
      <c r="G442" s="333"/>
      <c r="H442" s="346"/>
    </row>
    <row r="443" spans="1:8" s="144" customFormat="1" ht="15.5" x14ac:dyDescent="0.35">
      <c r="A443" s="273">
        <v>423</v>
      </c>
      <c r="B443" s="305"/>
      <c r="C443" s="304"/>
      <c r="D443" s="386"/>
      <c r="E443" s="182"/>
      <c r="F443" s="333"/>
      <c r="G443" s="333"/>
      <c r="H443" s="346"/>
    </row>
    <row r="444" spans="1:8" s="144" customFormat="1" ht="15.5" x14ac:dyDescent="0.35">
      <c r="A444" s="273">
        <v>424</v>
      </c>
      <c r="B444" s="305"/>
      <c r="C444" s="304"/>
      <c r="D444" s="386"/>
      <c r="E444" s="182"/>
      <c r="F444" s="333"/>
      <c r="G444" s="333"/>
      <c r="H444" s="346"/>
    </row>
    <row r="445" spans="1:8" s="144" customFormat="1" ht="15.5" x14ac:dyDescent="0.35">
      <c r="A445" s="273">
        <v>425</v>
      </c>
      <c r="B445" s="305"/>
      <c r="C445" s="304"/>
      <c r="D445" s="386"/>
      <c r="E445" s="182"/>
      <c r="F445" s="333"/>
      <c r="G445" s="333"/>
      <c r="H445" s="346"/>
    </row>
    <row r="446" spans="1:8" s="144" customFormat="1" ht="15.5" x14ac:dyDescent="0.35">
      <c r="A446" s="273">
        <v>426</v>
      </c>
      <c r="B446" s="305"/>
      <c r="C446" s="304"/>
      <c r="D446" s="386"/>
      <c r="E446" s="182"/>
      <c r="F446" s="333"/>
      <c r="G446" s="333"/>
      <c r="H446" s="346"/>
    </row>
    <row r="447" spans="1:8" s="144" customFormat="1" ht="15.5" x14ac:dyDescent="0.35">
      <c r="A447" s="273">
        <v>427</v>
      </c>
      <c r="B447" s="305"/>
      <c r="C447" s="304"/>
      <c r="D447" s="386"/>
      <c r="E447" s="182"/>
      <c r="F447" s="333"/>
      <c r="G447" s="333"/>
      <c r="H447" s="346"/>
    </row>
    <row r="448" spans="1:8" s="144" customFormat="1" ht="15.5" x14ac:dyDescent="0.35">
      <c r="A448" s="273">
        <v>428</v>
      </c>
      <c r="B448" s="305"/>
      <c r="C448" s="304"/>
      <c r="D448" s="386"/>
      <c r="E448" s="182"/>
      <c r="F448" s="333"/>
      <c r="G448" s="333"/>
      <c r="H448" s="346"/>
    </row>
    <row r="449" spans="1:8" s="144" customFormat="1" ht="15.5" x14ac:dyDescent="0.35">
      <c r="A449" s="273">
        <v>429</v>
      </c>
      <c r="B449" s="305"/>
      <c r="C449" s="304"/>
      <c r="D449" s="386"/>
      <c r="E449" s="182"/>
      <c r="F449" s="333"/>
      <c r="G449" s="333"/>
      <c r="H449" s="346"/>
    </row>
    <row r="450" spans="1:8" s="144" customFormat="1" ht="15.5" x14ac:dyDescent="0.35">
      <c r="A450" s="273">
        <v>430</v>
      </c>
      <c r="B450" s="305"/>
      <c r="C450" s="304"/>
      <c r="D450" s="386"/>
      <c r="E450" s="182"/>
      <c r="F450" s="333"/>
      <c r="G450" s="333"/>
      <c r="H450" s="346"/>
    </row>
    <row r="451" spans="1:8" s="144" customFormat="1" ht="15.5" x14ac:dyDescent="0.35">
      <c r="A451" s="273">
        <v>431</v>
      </c>
      <c r="B451" s="305"/>
      <c r="C451" s="304"/>
      <c r="D451" s="386"/>
      <c r="E451" s="182"/>
      <c r="F451" s="333"/>
      <c r="G451" s="333"/>
      <c r="H451" s="346"/>
    </row>
    <row r="452" spans="1:8" s="144" customFormat="1" ht="15.5" x14ac:dyDescent="0.35">
      <c r="A452" s="273">
        <v>432</v>
      </c>
      <c r="B452" s="305"/>
      <c r="C452" s="304"/>
      <c r="D452" s="386"/>
      <c r="E452" s="182"/>
      <c r="F452" s="333"/>
      <c r="G452" s="333"/>
      <c r="H452" s="346"/>
    </row>
    <row r="453" spans="1:8" s="144" customFormat="1" ht="15.5" x14ac:dyDescent="0.35">
      <c r="A453" s="273">
        <v>433</v>
      </c>
      <c r="B453" s="305"/>
      <c r="C453" s="304"/>
      <c r="D453" s="386"/>
      <c r="E453" s="182"/>
      <c r="F453" s="333"/>
      <c r="G453" s="333"/>
      <c r="H453" s="346"/>
    </row>
    <row r="454" spans="1:8" s="144" customFormat="1" ht="15.5" x14ac:dyDescent="0.35">
      <c r="A454" s="273">
        <v>434</v>
      </c>
      <c r="B454" s="305"/>
      <c r="C454" s="304"/>
      <c r="D454" s="386"/>
      <c r="E454" s="182"/>
      <c r="F454" s="333"/>
      <c r="G454" s="333"/>
      <c r="H454" s="346"/>
    </row>
    <row r="455" spans="1:8" s="144" customFormat="1" ht="15.5" x14ac:dyDescent="0.35">
      <c r="A455" s="273">
        <v>435</v>
      </c>
      <c r="B455" s="305"/>
      <c r="C455" s="304"/>
      <c r="D455" s="386"/>
      <c r="E455" s="182"/>
      <c r="F455" s="333"/>
      <c r="G455" s="333"/>
      <c r="H455" s="346"/>
    </row>
    <row r="456" spans="1:8" s="144" customFormat="1" ht="15.5" x14ac:dyDescent="0.35">
      <c r="A456" s="273">
        <v>436</v>
      </c>
      <c r="B456" s="305"/>
      <c r="C456" s="304"/>
      <c r="D456" s="386"/>
      <c r="E456" s="182"/>
      <c r="F456" s="333"/>
      <c r="G456" s="333"/>
      <c r="H456" s="346"/>
    </row>
    <row r="457" spans="1:8" s="144" customFormat="1" ht="15.5" x14ac:dyDescent="0.35">
      <c r="A457" s="273">
        <v>437</v>
      </c>
      <c r="B457" s="305"/>
      <c r="C457" s="304"/>
      <c r="D457" s="386"/>
      <c r="E457" s="182"/>
      <c r="F457" s="333"/>
      <c r="G457" s="333"/>
      <c r="H457" s="346"/>
    </row>
    <row r="458" spans="1:8" s="144" customFormat="1" ht="15.5" x14ac:dyDescent="0.35">
      <c r="A458" s="273">
        <v>438</v>
      </c>
      <c r="B458" s="305"/>
      <c r="C458" s="304"/>
      <c r="D458" s="386"/>
      <c r="E458" s="182"/>
      <c r="F458" s="333"/>
      <c r="G458" s="333"/>
      <c r="H458" s="346"/>
    </row>
    <row r="459" spans="1:8" s="144" customFormat="1" ht="15.5" x14ac:dyDescent="0.35">
      <c r="A459" s="273">
        <v>439</v>
      </c>
      <c r="B459" s="305"/>
      <c r="C459" s="304"/>
      <c r="D459" s="386"/>
      <c r="E459" s="182"/>
      <c r="F459" s="333"/>
      <c r="G459" s="333"/>
      <c r="H459" s="346"/>
    </row>
    <row r="460" spans="1:8" s="144" customFormat="1" ht="15.5" x14ac:dyDescent="0.35">
      <c r="A460" s="273">
        <v>440</v>
      </c>
      <c r="B460" s="305"/>
      <c r="C460" s="304"/>
      <c r="D460" s="386"/>
      <c r="E460" s="182"/>
      <c r="F460" s="333"/>
      <c r="G460" s="333"/>
      <c r="H460" s="346"/>
    </row>
    <row r="461" spans="1:8" s="144" customFormat="1" ht="15.5" x14ac:dyDescent="0.35">
      <c r="A461" s="273">
        <v>441</v>
      </c>
      <c r="B461" s="305"/>
      <c r="C461" s="304"/>
      <c r="D461" s="386"/>
      <c r="E461" s="182"/>
      <c r="F461" s="333"/>
      <c r="G461" s="333"/>
      <c r="H461" s="346"/>
    </row>
    <row r="462" spans="1:8" s="144" customFormat="1" ht="15.5" x14ac:dyDescent="0.35">
      <c r="A462" s="273">
        <v>442</v>
      </c>
      <c r="B462" s="305"/>
      <c r="C462" s="304"/>
      <c r="D462" s="386"/>
      <c r="E462" s="182"/>
      <c r="F462" s="333"/>
      <c r="G462" s="333"/>
      <c r="H462" s="346"/>
    </row>
    <row r="463" spans="1:8" s="144" customFormat="1" ht="15.5" x14ac:dyDescent="0.35">
      <c r="A463" s="273">
        <v>443</v>
      </c>
      <c r="B463" s="305"/>
      <c r="C463" s="304"/>
      <c r="D463" s="386"/>
      <c r="E463" s="182"/>
      <c r="F463" s="333"/>
      <c r="G463" s="333"/>
      <c r="H463" s="346"/>
    </row>
    <row r="464" spans="1:8" s="144" customFormat="1" ht="15.5" x14ac:dyDescent="0.35">
      <c r="A464" s="273">
        <v>444</v>
      </c>
      <c r="B464" s="305"/>
      <c r="C464" s="304"/>
      <c r="D464" s="386"/>
      <c r="E464" s="182"/>
      <c r="F464" s="333"/>
      <c r="G464" s="333"/>
      <c r="H464" s="346"/>
    </row>
    <row r="465" spans="1:8" s="144" customFormat="1" ht="15.5" x14ac:dyDescent="0.35">
      <c r="A465" s="273">
        <v>445</v>
      </c>
      <c r="B465" s="305"/>
      <c r="C465" s="304"/>
      <c r="D465" s="386"/>
      <c r="E465" s="182"/>
      <c r="F465" s="333"/>
      <c r="G465" s="333"/>
      <c r="H465" s="346"/>
    </row>
    <row r="466" spans="1:8" s="144" customFormat="1" ht="15.5" x14ac:dyDescent="0.35">
      <c r="A466" s="273">
        <v>446</v>
      </c>
      <c r="B466" s="305"/>
      <c r="C466" s="304"/>
      <c r="D466" s="386"/>
      <c r="E466" s="182"/>
      <c r="F466" s="333"/>
      <c r="G466" s="333"/>
      <c r="H466" s="346"/>
    </row>
    <row r="467" spans="1:8" s="144" customFormat="1" ht="15.5" x14ac:dyDescent="0.35">
      <c r="A467" s="273">
        <v>447</v>
      </c>
      <c r="B467" s="305"/>
      <c r="C467" s="304"/>
      <c r="D467" s="386"/>
      <c r="E467" s="182"/>
      <c r="F467" s="333"/>
      <c r="G467" s="333"/>
      <c r="H467" s="346"/>
    </row>
    <row r="468" spans="1:8" s="144" customFormat="1" ht="15.5" x14ac:dyDescent="0.35">
      <c r="A468" s="273">
        <v>448</v>
      </c>
      <c r="B468" s="305"/>
      <c r="C468" s="304"/>
      <c r="D468" s="386"/>
      <c r="E468" s="182"/>
      <c r="F468" s="333"/>
      <c r="G468" s="333"/>
      <c r="H468" s="346"/>
    </row>
    <row r="469" spans="1:8" s="144" customFormat="1" ht="15.5" x14ac:dyDescent="0.35">
      <c r="A469" s="273">
        <v>449</v>
      </c>
      <c r="B469" s="305"/>
      <c r="C469" s="304"/>
      <c r="D469" s="386"/>
      <c r="E469" s="182"/>
      <c r="F469" s="333"/>
      <c r="G469" s="333"/>
      <c r="H469" s="346"/>
    </row>
    <row r="470" spans="1:8" s="144" customFormat="1" ht="15.5" x14ac:dyDescent="0.35">
      <c r="A470" s="273">
        <v>450</v>
      </c>
      <c r="B470" s="305"/>
      <c r="C470" s="304"/>
      <c r="D470" s="386"/>
      <c r="E470" s="182"/>
      <c r="F470" s="333"/>
      <c r="G470" s="333"/>
      <c r="H470" s="346"/>
    </row>
    <row r="471" spans="1:8" s="144" customFormat="1" ht="15.5" x14ac:dyDescent="0.35">
      <c r="A471" s="273">
        <v>451</v>
      </c>
      <c r="B471" s="305"/>
      <c r="C471" s="304"/>
      <c r="D471" s="386"/>
      <c r="E471" s="182"/>
      <c r="F471" s="333"/>
      <c r="G471" s="333"/>
      <c r="H471" s="346"/>
    </row>
    <row r="472" spans="1:8" s="144" customFormat="1" ht="15.5" x14ac:dyDescent="0.35">
      <c r="A472" s="273">
        <v>452</v>
      </c>
      <c r="B472" s="305"/>
      <c r="C472" s="304"/>
      <c r="D472" s="386"/>
      <c r="E472" s="182"/>
      <c r="F472" s="333"/>
      <c r="G472" s="333"/>
      <c r="H472" s="346"/>
    </row>
    <row r="473" spans="1:8" s="144" customFormat="1" ht="15.5" x14ac:dyDescent="0.35">
      <c r="A473" s="273">
        <v>453</v>
      </c>
      <c r="B473" s="305"/>
      <c r="C473" s="304"/>
      <c r="D473" s="386"/>
      <c r="E473" s="182"/>
      <c r="F473" s="333"/>
      <c r="G473" s="333"/>
      <c r="H473" s="346"/>
    </row>
    <row r="474" spans="1:8" s="144" customFormat="1" ht="15.5" x14ac:dyDescent="0.35">
      <c r="A474" s="273">
        <v>454</v>
      </c>
      <c r="B474" s="305"/>
      <c r="C474" s="304"/>
      <c r="D474" s="386"/>
      <c r="E474" s="182"/>
      <c r="F474" s="333"/>
      <c r="G474" s="333"/>
      <c r="H474" s="346"/>
    </row>
    <row r="475" spans="1:8" s="144" customFormat="1" ht="15.5" x14ac:dyDescent="0.35">
      <c r="A475" s="273">
        <v>455</v>
      </c>
      <c r="B475" s="305"/>
      <c r="C475" s="304"/>
      <c r="D475" s="386"/>
      <c r="E475" s="182"/>
      <c r="F475" s="333"/>
      <c r="G475" s="333"/>
      <c r="H475" s="346"/>
    </row>
    <row r="476" spans="1:8" s="144" customFormat="1" ht="15.5" x14ac:dyDescent="0.35">
      <c r="A476" s="273">
        <v>456</v>
      </c>
      <c r="B476" s="305"/>
      <c r="C476" s="304"/>
      <c r="D476" s="386"/>
      <c r="E476" s="182"/>
      <c r="F476" s="333"/>
      <c r="G476" s="333"/>
      <c r="H476" s="346"/>
    </row>
    <row r="477" spans="1:8" s="144" customFormat="1" ht="15.5" x14ac:dyDescent="0.35">
      <c r="A477" s="273">
        <v>457</v>
      </c>
      <c r="B477" s="305"/>
      <c r="C477" s="304"/>
      <c r="D477" s="386"/>
      <c r="E477" s="182"/>
      <c r="F477" s="333"/>
      <c r="G477" s="333"/>
      <c r="H477" s="346"/>
    </row>
    <row r="478" spans="1:8" s="144" customFormat="1" ht="15.5" x14ac:dyDescent="0.35">
      <c r="A478" s="273">
        <v>458</v>
      </c>
      <c r="B478" s="305"/>
      <c r="C478" s="304"/>
      <c r="D478" s="386"/>
      <c r="E478" s="182"/>
      <c r="F478" s="333"/>
      <c r="G478" s="333"/>
      <c r="H478" s="346"/>
    </row>
    <row r="479" spans="1:8" s="144" customFormat="1" ht="15.5" x14ac:dyDescent="0.35">
      <c r="A479" s="273">
        <v>459</v>
      </c>
      <c r="B479" s="305"/>
      <c r="C479" s="304"/>
      <c r="D479" s="386"/>
      <c r="E479" s="182"/>
      <c r="F479" s="333"/>
      <c r="G479" s="333"/>
      <c r="H479" s="346"/>
    </row>
    <row r="480" spans="1:8" s="144" customFormat="1" ht="15.5" x14ac:dyDescent="0.35">
      <c r="A480" s="273">
        <v>460</v>
      </c>
      <c r="B480" s="305"/>
      <c r="C480" s="304"/>
      <c r="D480" s="386"/>
      <c r="E480" s="182"/>
      <c r="F480" s="333"/>
      <c r="G480" s="333"/>
      <c r="H480" s="346"/>
    </row>
    <row r="481" spans="1:8" s="144" customFormat="1" ht="15.5" x14ac:dyDescent="0.35">
      <c r="A481" s="273">
        <v>461</v>
      </c>
      <c r="B481" s="305"/>
      <c r="C481" s="304"/>
      <c r="D481" s="386"/>
      <c r="E481" s="182"/>
      <c r="F481" s="333"/>
      <c r="G481" s="333"/>
      <c r="H481" s="346"/>
    </row>
    <row r="482" spans="1:8" s="144" customFormat="1" ht="15.5" x14ac:dyDescent="0.35">
      <c r="A482" s="273">
        <v>462</v>
      </c>
      <c r="B482" s="305"/>
      <c r="C482" s="304"/>
      <c r="D482" s="386"/>
      <c r="E482" s="182"/>
      <c r="F482" s="333"/>
      <c r="G482" s="333"/>
      <c r="H482" s="346"/>
    </row>
    <row r="483" spans="1:8" s="144" customFormat="1" ht="15.5" x14ac:dyDescent="0.35">
      <c r="A483" s="273">
        <v>463</v>
      </c>
      <c r="B483" s="305"/>
      <c r="C483" s="304"/>
      <c r="D483" s="386"/>
      <c r="E483" s="182"/>
      <c r="F483" s="333"/>
      <c r="G483" s="333"/>
      <c r="H483" s="346"/>
    </row>
    <row r="484" spans="1:8" s="144" customFormat="1" ht="15.5" x14ac:dyDescent="0.35">
      <c r="A484" s="273">
        <v>464</v>
      </c>
      <c r="B484" s="305"/>
      <c r="C484" s="304"/>
      <c r="D484" s="386"/>
      <c r="E484" s="182"/>
      <c r="F484" s="333"/>
      <c r="G484" s="333"/>
      <c r="H484" s="346"/>
    </row>
    <row r="485" spans="1:8" s="144" customFormat="1" ht="15.5" x14ac:dyDescent="0.35">
      <c r="A485" s="273">
        <v>465</v>
      </c>
      <c r="B485" s="305"/>
      <c r="C485" s="304"/>
      <c r="D485" s="386"/>
      <c r="E485" s="182"/>
      <c r="F485" s="333"/>
      <c r="G485" s="333"/>
      <c r="H485" s="346"/>
    </row>
    <row r="486" spans="1:8" s="144" customFormat="1" ht="15.5" x14ac:dyDescent="0.35">
      <c r="A486" s="273">
        <v>466</v>
      </c>
      <c r="B486" s="305"/>
      <c r="C486" s="304"/>
      <c r="D486" s="386"/>
      <c r="E486" s="182"/>
      <c r="F486" s="333"/>
      <c r="G486" s="333"/>
      <c r="H486" s="346"/>
    </row>
    <row r="487" spans="1:8" s="144" customFormat="1" ht="15.5" x14ac:dyDescent="0.35">
      <c r="A487" s="273">
        <v>467</v>
      </c>
      <c r="B487" s="305"/>
      <c r="C487" s="304"/>
      <c r="D487" s="386"/>
      <c r="E487" s="182"/>
      <c r="F487" s="333"/>
      <c r="G487" s="333"/>
      <c r="H487" s="346"/>
    </row>
    <row r="488" spans="1:8" s="144" customFormat="1" ht="15.5" x14ac:dyDescent="0.35">
      <c r="A488" s="273">
        <v>468</v>
      </c>
      <c r="B488" s="305"/>
      <c r="C488" s="304"/>
      <c r="D488" s="386"/>
      <c r="E488" s="182"/>
      <c r="F488" s="333"/>
      <c r="G488" s="333"/>
      <c r="H488" s="346"/>
    </row>
    <row r="489" spans="1:8" s="144" customFormat="1" ht="15.5" x14ac:dyDescent="0.35">
      <c r="A489" s="273">
        <v>469</v>
      </c>
      <c r="B489" s="305"/>
      <c r="C489" s="304"/>
      <c r="D489" s="386"/>
      <c r="E489" s="182"/>
      <c r="F489" s="333"/>
      <c r="G489" s="333"/>
      <c r="H489" s="346"/>
    </row>
    <row r="490" spans="1:8" s="144" customFormat="1" ht="15.5" x14ac:dyDescent="0.35">
      <c r="A490" s="273">
        <v>470</v>
      </c>
      <c r="B490" s="305"/>
      <c r="C490" s="304"/>
      <c r="D490" s="386"/>
      <c r="E490" s="182"/>
      <c r="F490" s="333"/>
      <c r="G490" s="333"/>
      <c r="H490" s="346"/>
    </row>
    <row r="491" spans="1:8" s="144" customFormat="1" ht="15.5" x14ac:dyDescent="0.35">
      <c r="A491" s="273">
        <v>471</v>
      </c>
      <c r="B491" s="305"/>
      <c r="C491" s="304"/>
      <c r="D491" s="386"/>
      <c r="E491" s="182"/>
      <c r="F491" s="333"/>
      <c r="G491" s="333"/>
      <c r="H491" s="346"/>
    </row>
    <row r="492" spans="1:8" s="144" customFormat="1" ht="15.5" x14ac:dyDescent="0.35">
      <c r="A492" s="273">
        <v>472</v>
      </c>
      <c r="B492" s="305"/>
      <c r="C492" s="304"/>
      <c r="D492" s="386"/>
      <c r="E492" s="182"/>
      <c r="F492" s="333"/>
      <c r="G492" s="333"/>
      <c r="H492" s="346"/>
    </row>
    <row r="493" spans="1:8" s="144" customFormat="1" ht="15.5" x14ac:dyDescent="0.35">
      <c r="A493" s="273">
        <v>473</v>
      </c>
      <c r="B493" s="305"/>
      <c r="C493" s="304"/>
      <c r="D493" s="386"/>
      <c r="E493" s="182"/>
      <c r="F493" s="333"/>
      <c r="G493" s="333"/>
      <c r="H493" s="346"/>
    </row>
    <row r="494" spans="1:8" s="144" customFormat="1" ht="15.5" x14ac:dyDescent="0.35">
      <c r="A494" s="273">
        <v>474</v>
      </c>
      <c r="B494" s="305"/>
      <c r="C494" s="304"/>
      <c r="D494" s="386"/>
      <c r="E494" s="182"/>
      <c r="F494" s="333"/>
      <c r="G494" s="333"/>
      <c r="H494" s="346"/>
    </row>
    <row r="495" spans="1:8" s="144" customFormat="1" ht="15.5" x14ac:dyDescent="0.35">
      <c r="A495" s="273">
        <v>475</v>
      </c>
      <c r="B495" s="305"/>
      <c r="C495" s="304"/>
      <c r="D495" s="386"/>
      <c r="E495" s="182"/>
      <c r="F495" s="333"/>
      <c r="G495" s="333"/>
      <c r="H495" s="346"/>
    </row>
    <row r="496" spans="1:8" s="144" customFormat="1" ht="15.5" x14ac:dyDescent="0.35">
      <c r="A496" s="273">
        <v>476</v>
      </c>
      <c r="B496" s="305"/>
      <c r="C496" s="304"/>
      <c r="D496" s="386"/>
      <c r="E496" s="182"/>
      <c r="F496" s="333"/>
      <c r="G496" s="333"/>
      <c r="H496" s="346"/>
    </row>
    <row r="497" spans="1:8" s="144" customFormat="1" ht="15.5" x14ac:dyDescent="0.35">
      <c r="A497" s="273">
        <v>477</v>
      </c>
      <c r="B497" s="305"/>
      <c r="C497" s="304"/>
      <c r="D497" s="386"/>
      <c r="E497" s="182"/>
      <c r="F497" s="333"/>
      <c r="G497" s="333"/>
      <c r="H497" s="346"/>
    </row>
    <row r="498" spans="1:8" s="144" customFormat="1" ht="15.5" x14ac:dyDescent="0.35">
      <c r="A498" s="273">
        <v>478</v>
      </c>
      <c r="B498" s="305"/>
      <c r="C498" s="304"/>
      <c r="D498" s="386"/>
      <c r="E498" s="182"/>
      <c r="F498" s="333"/>
      <c r="G498" s="333"/>
      <c r="H498" s="346"/>
    </row>
    <row r="499" spans="1:8" s="144" customFormat="1" ht="15.5" x14ac:dyDescent="0.35">
      <c r="A499" s="273">
        <v>479</v>
      </c>
      <c r="B499" s="305"/>
      <c r="C499" s="304"/>
      <c r="D499" s="386"/>
      <c r="E499" s="182"/>
      <c r="F499" s="333"/>
      <c r="G499" s="333"/>
      <c r="H499" s="346"/>
    </row>
    <row r="500" spans="1:8" s="144" customFormat="1" ht="15.5" x14ac:dyDescent="0.35">
      <c r="A500" s="273">
        <v>480</v>
      </c>
      <c r="B500" s="305"/>
      <c r="C500" s="304"/>
      <c r="D500" s="386"/>
      <c r="E500" s="182"/>
      <c r="F500" s="333"/>
      <c r="G500" s="333"/>
      <c r="H500" s="346"/>
    </row>
    <row r="501" spans="1:8" s="144" customFormat="1" ht="15.5" x14ac:dyDescent="0.35">
      <c r="A501" s="273">
        <v>481</v>
      </c>
      <c r="B501" s="305"/>
      <c r="C501" s="304"/>
      <c r="D501" s="386"/>
      <c r="E501" s="182"/>
      <c r="F501" s="333"/>
      <c r="G501" s="333"/>
      <c r="H501" s="346"/>
    </row>
    <row r="502" spans="1:8" s="144" customFormat="1" ht="15.5" x14ac:dyDescent="0.35">
      <c r="A502" s="273">
        <v>482</v>
      </c>
      <c r="B502" s="305"/>
      <c r="C502" s="304"/>
      <c r="D502" s="386"/>
      <c r="E502" s="182"/>
      <c r="F502" s="333"/>
      <c r="G502" s="333"/>
      <c r="H502" s="346"/>
    </row>
    <row r="503" spans="1:8" s="144" customFormat="1" ht="15.5" x14ac:dyDescent="0.35">
      <c r="A503" s="273">
        <v>483</v>
      </c>
      <c r="B503" s="305"/>
      <c r="C503" s="304"/>
      <c r="D503" s="386"/>
      <c r="E503" s="182"/>
      <c r="F503" s="333"/>
      <c r="G503" s="333"/>
      <c r="H503" s="346"/>
    </row>
    <row r="504" spans="1:8" s="144" customFormat="1" ht="15.5" x14ac:dyDescent="0.35">
      <c r="A504" s="273">
        <v>484</v>
      </c>
      <c r="B504" s="305"/>
      <c r="C504" s="304"/>
      <c r="D504" s="386"/>
      <c r="E504" s="182"/>
      <c r="F504" s="333"/>
      <c r="G504" s="333"/>
      <c r="H504" s="346"/>
    </row>
    <row r="505" spans="1:8" s="144" customFormat="1" ht="15.5" x14ac:dyDescent="0.35">
      <c r="A505" s="273">
        <v>485</v>
      </c>
      <c r="B505" s="305"/>
      <c r="C505" s="304"/>
      <c r="D505" s="386"/>
      <c r="E505" s="182"/>
      <c r="F505" s="333"/>
      <c r="G505" s="333"/>
      <c r="H505" s="346"/>
    </row>
    <row r="506" spans="1:8" s="144" customFormat="1" ht="15.5" x14ac:dyDescent="0.35">
      <c r="A506" s="273">
        <v>486</v>
      </c>
      <c r="B506" s="305"/>
      <c r="C506" s="304"/>
      <c r="D506" s="386"/>
      <c r="E506" s="182"/>
      <c r="F506" s="333"/>
      <c r="G506" s="333"/>
      <c r="H506" s="346"/>
    </row>
    <row r="507" spans="1:8" s="144" customFormat="1" ht="15.5" x14ac:dyDescent="0.35">
      <c r="A507" s="273">
        <v>487</v>
      </c>
      <c r="B507" s="305"/>
      <c r="C507" s="304"/>
      <c r="D507" s="386"/>
      <c r="E507" s="182"/>
      <c r="F507" s="333"/>
      <c r="G507" s="333"/>
      <c r="H507" s="346"/>
    </row>
    <row r="508" spans="1:8" s="144" customFormat="1" ht="15.5" x14ac:dyDescent="0.35">
      <c r="A508" s="273">
        <v>488</v>
      </c>
      <c r="B508" s="305"/>
      <c r="C508" s="304"/>
      <c r="D508" s="386"/>
      <c r="E508" s="182"/>
      <c r="F508" s="333"/>
      <c r="G508" s="333"/>
      <c r="H508" s="346"/>
    </row>
    <row r="509" spans="1:8" s="144" customFormat="1" ht="15.5" x14ac:dyDescent="0.35">
      <c r="A509" s="273">
        <v>489</v>
      </c>
      <c r="B509" s="305"/>
      <c r="C509" s="304"/>
      <c r="D509" s="386"/>
      <c r="E509" s="182"/>
      <c r="F509" s="333"/>
      <c r="G509" s="333"/>
      <c r="H509" s="346"/>
    </row>
    <row r="510" spans="1:8" s="144" customFormat="1" ht="15.5" x14ac:dyDescent="0.35">
      <c r="A510" s="273">
        <v>490</v>
      </c>
      <c r="B510" s="305"/>
      <c r="C510" s="304"/>
      <c r="D510" s="386"/>
      <c r="E510" s="182"/>
      <c r="F510" s="333"/>
      <c r="G510" s="333"/>
      <c r="H510" s="346"/>
    </row>
    <row r="511" spans="1:8" s="144" customFormat="1" ht="15.5" x14ac:dyDescent="0.35">
      <c r="A511" s="273">
        <v>491</v>
      </c>
      <c r="B511" s="305"/>
      <c r="C511" s="304"/>
      <c r="D511" s="386"/>
      <c r="E511" s="182"/>
      <c r="F511" s="333"/>
      <c r="G511" s="333"/>
      <c r="H511" s="346"/>
    </row>
    <row r="512" spans="1:8" s="144" customFormat="1" ht="15.5" x14ac:dyDescent="0.35">
      <c r="A512" s="273">
        <v>492</v>
      </c>
      <c r="B512" s="305"/>
      <c r="C512" s="304"/>
      <c r="D512" s="386"/>
      <c r="E512" s="182"/>
      <c r="F512" s="333"/>
      <c r="G512" s="333"/>
      <c r="H512" s="346"/>
    </row>
    <row r="513" spans="1:8" s="144" customFormat="1" ht="15.5" x14ac:dyDescent="0.35">
      <c r="A513" s="273">
        <v>493</v>
      </c>
      <c r="B513" s="305"/>
      <c r="C513" s="304"/>
      <c r="D513" s="386"/>
      <c r="E513" s="182"/>
      <c r="F513" s="333"/>
      <c r="G513" s="333"/>
      <c r="H513" s="346"/>
    </row>
    <row r="514" spans="1:8" s="144" customFormat="1" ht="15.5" x14ac:dyDescent="0.35">
      <c r="A514" s="273">
        <v>494</v>
      </c>
      <c r="B514" s="305"/>
      <c r="C514" s="304"/>
      <c r="D514" s="386"/>
      <c r="E514" s="182"/>
      <c r="F514" s="333"/>
      <c r="G514" s="333"/>
      <c r="H514" s="346"/>
    </row>
    <row r="515" spans="1:8" s="144" customFormat="1" ht="15.5" x14ac:dyDescent="0.35">
      <c r="A515" s="273">
        <v>495</v>
      </c>
      <c r="B515" s="305"/>
      <c r="C515" s="304"/>
      <c r="D515" s="386"/>
      <c r="E515" s="182"/>
      <c r="F515" s="333"/>
      <c r="G515" s="333"/>
      <c r="H515" s="346"/>
    </row>
    <row r="516" spans="1:8" s="144" customFormat="1" ht="15.5" x14ac:dyDescent="0.35">
      <c r="A516" s="273">
        <v>496</v>
      </c>
      <c r="B516" s="305"/>
      <c r="C516" s="304"/>
      <c r="D516" s="386"/>
      <c r="E516" s="182"/>
      <c r="F516" s="333"/>
      <c r="G516" s="333"/>
      <c r="H516" s="346"/>
    </row>
    <row r="517" spans="1:8" s="144" customFormat="1" ht="15.5" x14ac:dyDescent="0.35">
      <c r="A517" s="273">
        <v>497</v>
      </c>
      <c r="B517" s="305"/>
      <c r="C517" s="304"/>
      <c r="D517" s="386"/>
      <c r="E517" s="182"/>
      <c r="F517" s="333"/>
      <c r="G517" s="333"/>
      <c r="H517" s="346"/>
    </row>
    <row r="518" spans="1:8" s="144" customFormat="1" ht="15.5" x14ac:dyDescent="0.35">
      <c r="A518" s="273">
        <v>498</v>
      </c>
      <c r="B518" s="305"/>
      <c r="C518" s="304"/>
      <c r="D518" s="386"/>
      <c r="E518" s="182"/>
      <c r="F518" s="333"/>
      <c r="G518" s="333"/>
      <c r="H518" s="346"/>
    </row>
    <row r="519" spans="1:8" s="144" customFormat="1" ht="15.5" x14ac:dyDescent="0.35">
      <c r="A519" s="273">
        <v>499</v>
      </c>
      <c r="B519" s="305"/>
      <c r="C519" s="304"/>
      <c r="D519" s="386"/>
      <c r="E519" s="182"/>
      <c r="F519" s="333"/>
      <c r="G519" s="333"/>
      <c r="H519" s="346"/>
    </row>
    <row r="520" spans="1:8" s="144" customFormat="1" ht="15.5" x14ac:dyDescent="0.35">
      <c r="A520" s="273">
        <v>500</v>
      </c>
      <c r="B520" s="305"/>
      <c r="C520" s="304"/>
      <c r="D520" s="386"/>
      <c r="E520" s="182"/>
      <c r="F520" s="333"/>
      <c r="G520" s="333"/>
      <c r="H520" s="346"/>
    </row>
  </sheetData>
  <sheetProtection password="EF62" sheet="1" objects="1" scenarios="1" autoFilter="0"/>
  <mergeCells count="11">
    <mergeCell ref="F6:G6"/>
    <mergeCell ref="F7:G7"/>
    <mergeCell ref="F8:G8"/>
    <mergeCell ref="F9:G9"/>
    <mergeCell ref="A16:A20"/>
    <mergeCell ref="B16:B20"/>
    <mergeCell ref="D16:D20"/>
    <mergeCell ref="E16:E20"/>
    <mergeCell ref="G16:G20"/>
    <mergeCell ref="C16:C20"/>
    <mergeCell ref="F16:F20"/>
  </mergeCells>
  <conditionalFormatting sqref="B21:G520">
    <cfRule type="cellIs" dxfId="3" priority="6" stopIfTrue="1" operator="notEqual">
      <formula>0</formula>
    </cfRule>
  </conditionalFormatting>
  <conditionalFormatting sqref="F6:G9">
    <cfRule type="cellIs" dxfId="2" priority="2" stopIfTrue="1" operator="equal">
      <formula>0</formula>
    </cfRule>
  </conditionalFormatting>
  <dataValidations count="2">
    <dataValidation type="custom" allowBlank="1" showErrorMessage="1" errorTitle="Betrag" error="Bitte geben Sie max. 2 Nachkommastellen an!" sqref="F21:G520">
      <formula1>MOD(ROUND(F21*10^2,10),1)=0</formula1>
    </dataValidation>
    <dataValidation type="date" allowBlank="1" showErrorMessage="1" errorTitle="Datum" error="Das Datum muss zwischen _x000a_01.01.2014 und 31.12.2027 liegen!" sqref="D21:D520">
      <formula1>41640</formula1>
      <formula2>46752</formula2>
    </dataValidation>
  </dataValidations>
  <printOptions horizontalCentered="1"/>
  <pageMargins left="0.19685039370078741" right="0.19685039370078741" top="0.78740157480314965" bottom="0.78740157480314965" header="0.39370078740157483" footer="0.39370078740157483"/>
  <pageSetup paperSize="9" fitToHeight="0" orientation="landscape" useFirstPageNumber="1" r:id="rId1"/>
  <headerFooter>
    <oddFooter>&amp;L&amp;"Arial,Kursiv"&amp;8___________
¹ Siehe Fußnote 1 Seite 1 dieses Nachweises.&amp;C&amp;9Seite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5" tint="0.39997558519241921"/>
    <pageSetUpPr fitToPage="1"/>
  </sheetPr>
  <dimension ref="A1:G527"/>
  <sheetViews>
    <sheetView showGridLines="0" topLeftCell="A6" workbookViewId="0">
      <selection activeCell="B28" sqref="B28"/>
    </sheetView>
  </sheetViews>
  <sheetFormatPr baseColWidth="10" defaultRowHeight="12.5" x14ac:dyDescent="0.25"/>
  <cols>
    <col min="1" max="1" width="5.7265625" customWidth="1"/>
    <col min="2" max="2" width="20.7265625" customWidth="1"/>
    <col min="3" max="3" width="10.7265625" customWidth="1"/>
    <col min="4" max="4" width="40.7265625" customWidth="1"/>
    <col min="5" max="5" width="50.7265625" customWidth="1"/>
    <col min="6" max="6" width="22.7265625" customWidth="1"/>
  </cols>
  <sheetData>
    <row r="1" spans="1:6" ht="12" hidden="1" customHeight="1" x14ac:dyDescent="0.25">
      <c r="A1" s="172" t="s">
        <v>56</v>
      </c>
      <c r="B1" s="173"/>
      <c r="C1" s="175"/>
      <c r="D1" s="173"/>
      <c r="E1" s="173"/>
      <c r="F1" s="173"/>
    </row>
    <row r="2" spans="1:6" ht="12" hidden="1" customHeight="1" x14ac:dyDescent="0.25">
      <c r="A2" s="172" t="s">
        <v>57</v>
      </c>
      <c r="B2" s="173"/>
      <c r="C2" s="175"/>
      <c r="D2" s="173"/>
      <c r="E2" s="173"/>
      <c r="F2" s="173"/>
    </row>
    <row r="3" spans="1:6" ht="12" hidden="1" customHeight="1" x14ac:dyDescent="0.25">
      <c r="A3" s="185">
        <f>ROW(A28)</f>
        <v>28</v>
      </c>
      <c r="B3" s="173"/>
      <c r="C3" s="175"/>
      <c r="D3" s="173"/>
      <c r="E3" s="284"/>
      <c r="F3" s="284"/>
    </row>
    <row r="4" spans="1:6" ht="12" hidden="1" customHeight="1" x14ac:dyDescent="0.25">
      <c r="A4" s="282" t="s">
        <v>91</v>
      </c>
      <c r="B4" s="173"/>
      <c r="C4" s="175"/>
      <c r="D4" s="173"/>
      <c r="E4" s="279"/>
      <c r="F4" s="280"/>
    </row>
    <row r="5" spans="1:6" ht="12" hidden="1" customHeight="1" x14ac:dyDescent="0.25">
      <c r="A5" s="283" t="str">
        <f>"$A$6:$F$"&amp;IF(LOOKUP(2,1/(F1:F527&lt;&gt;""),ROW(F:F))=ROW(A24),A3-1,LOOKUP(2,1/(F1:F527&lt;&gt;""),ROW(F:F)))</f>
        <v>$A$6:$F$27</v>
      </c>
      <c r="B5" s="173"/>
      <c r="C5" s="175"/>
      <c r="D5" s="173"/>
      <c r="E5" s="279"/>
      <c r="F5" s="281"/>
    </row>
    <row r="6" spans="1:6" ht="15" customHeight="1" x14ac:dyDescent="0.25">
      <c r="A6" s="184" t="s">
        <v>54</v>
      </c>
      <c r="B6" s="150"/>
      <c r="C6" s="176"/>
      <c r="E6" s="30" t="s">
        <v>92</v>
      </c>
      <c r="F6" s="180">
        <f>'Seite 1'!$O$18</f>
        <v>0</v>
      </c>
    </row>
    <row r="7" spans="1:6" ht="15" customHeight="1" x14ac:dyDescent="0.25">
      <c r="A7" s="163"/>
      <c r="B7" s="150"/>
      <c r="C7" s="177"/>
      <c r="E7" s="30" t="s">
        <v>94</v>
      </c>
      <c r="F7" s="180" t="str">
        <f>'Seite 1'!$Z$14</f>
        <v/>
      </c>
    </row>
    <row r="8" spans="1:6" ht="15" customHeight="1" x14ac:dyDescent="0.25">
      <c r="A8" s="163"/>
      <c r="B8" s="150"/>
      <c r="C8" s="177"/>
      <c r="E8" s="30" t="s">
        <v>95</v>
      </c>
      <c r="F8" s="180" t="str">
        <f>'Seite 1'!$AA$14</f>
        <v/>
      </c>
    </row>
    <row r="9" spans="1:6" ht="15" customHeight="1" x14ac:dyDescent="0.25">
      <c r="A9" s="153"/>
      <c r="B9" s="152"/>
      <c r="C9" s="177"/>
      <c r="E9" s="132" t="s">
        <v>93</v>
      </c>
      <c r="F9" s="272">
        <f ca="1">'Seite 1'!$O$17</f>
        <v>45408</v>
      </c>
    </row>
    <row r="10" spans="1:6" ht="15" customHeight="1" x14ac:dyDescent="0.25">
      <c r="A10" s="154"/>
      <c r="B10" s="155"/>
      <c r="C10" s="177"/>
      <c r="D10" s="151"/>
      <c r="E10" s="151"/>
      <c r="F10" s="138" t="str">
        <f>'Seite 1'!$A$65</f>
        <v xml:space="preserve">VWN LAT - Kofinanzierung Bundesprojekte </v>
      </c>
    </row>
    <row r="11" spans="1:6" ht="15" customHeight="1" x14ac:dyDescent="0.25">
      <c r="A11" s="156"/>
      <c r="B11" s="155"/>
      <c r="C11" s="177"/>
      <c r="D11" s="151"/>
      <c r="E11" s="151"/>
      <c r="F11" s="139" t="str">
        <f>'Seite 1'!$A$66</f>
        <v>Formularversion: V 2.1 vom 26.04.24 - öffentlich -</v>
      </c>
    </row>
    <row r="12" spans="1:6" ht="18" customHeight="1" x14ac:dyDescent="0.25">
      <c r="A12" s="157"/>
      <c r="B12" s="158"/>
      <c r="C12" s="178"/>
      <c r="D12" s="306" t="str">
        <f>A6</f>
        <v>Einnahmen</v>
      </c>
      <c r="E12" s="159"/>
      <c r="F12" s="345">
        <f>SUMPRODUCT(ROUND(F13:F20,2))</f>
        <v>0</v>
      </c>
    </row>
    <row r="13" spans="1:6" ht="15" customHeight="1" x14ac:dyDescent="0.25">
      <c r="A13" s="164"/>
      <c r="B13" s="161"/>
      <c r="C13" s="179"/>
      <c r="D13" s="307" t="s">
        <v>55</v>
      </c>
      <c r="E13" s="170" t="str">
        <f>'Seite 2 ZN'!$L$29</f>
        <v>1.1 Eigenmittel des Antragstellers</v>
      </c>
      <c r="F13" s="332">
        <f t="shared" ref="F13:F20" si="0">SUMPRODUCT(($D$28:$D$527=E13)*(ROUND($F$28:$F$527,2)))</f>
        <v>0</v>
      </c>
    </row>
    <row r="14" spans="1:6" ht="15" customHeight="1" x14ac:dyDescent="0.25">
      <c r="A14" s="164"/>
      <c r="B14" s="161"/>
      <c r="C14" s="179"/>
      <c r="D14" s="93"/>
      <c r="E14" s="171" t="str">
        <f>'Seite 2 ZN'!$L$30</f>
        <v>1.2 Einnahmen</v>
      </c>
      <c r="F14" s="331">
        <f t="shared" si="0"/>
        <v>0</v>
      </c>
    </row>
    <row r="15" spans="1:6" ht="15" customHeight="1" x14ac:dyDescent="0.25">
      <c r="A15" s="164"/>
      <c r="B15" s="161"/>
      <c r="C15" s="179"/>
      <c r="D15" s="93"/>
      <c r="E15" s="171" t="str">
        <f>'Seite 2 ZN'!$L$31</f>
        <v>1.3 Sonstiges</v>
      </c>
      <c r="F15" s="331">
        <f t="shared" si="0"/>
        <v>0</v>
      </c>
    </row>
    <row r="16" spans="1:6" ht="15" customHeight="1" x14ac:dyDescent="0.25">
      <c r="A16" s="164"/>
      <c r="B16" s="161"/>
      <c r="C16" s="179"/>
      <c r="D16" s="93"/>
      <c r="E16" s="171" t="str">
        <f>'Seite 2 ZN'!$L$35</f>
        <v>2.1 Bundesmittel</v>
      </c>
      <c r="F16" s="331">
        <f t="shared" si="0"/>
        <v>0</v>
      </c>
    </row>
    <row r="17" spans="1:7" ht="15" customHeight="1" x14ac:dyDescent="0.25">
      <c r="A17" s="164"/>
      <c r="B17" s="161"/>
      <c r="C17" s="179"/>
      <c r="D17" s="93"/>
      <c r="E17" s="171" t="str">
        <f>'Seite 2 ZN'!$L$36</f>
        <v>2.2 Sonstige Mittel des Freistaates Thüringen</v>
      </c>
      <c r="F17" s="331">
        <f t="shared" si="0"/>
        <v>0</v>
      </c>
    </row>
    <row r="18" spans="1:7" ht="15" customHeight="1" x14ac:dyDescent="0.25">
      <c r="A18" s="164"/>
      <c r="B18" s="161"/>
      <c r="C18" s="179"/>
      <c r="D18" s="93"/>
      <c r="E18" s="171" t="str">
        <f>'Seite 2 ZN'!$L$37</f>
        <v>2.3 Kommunale Mittel</v>
      </c>
      <c r="F18" s="331">
        <f t="shared" si="0"/>
        <v>0</v>
      </c>
    </row>
    <row r="19" spans="1:7" ht="15" customHeight="1" x14ac:dyDescent="0.25">
      <c r="A19" s="164"/>
      <c r="B19" s="161"/>
      <c r="C19" s="179"/>
      <c r="D19" s="93"/>
      <c r="E19" s="171" t="str">
        <f>'Seite 2 ZN'!$L$38</f>
        <v>2.4 Sonstige öffentliche Mittel</v>
      </c>
      <c r="F19" s="331">
        <f t="shared" si="0"/>
        <v>0</v>
      </c>
    </row>
    <row r="20" spans="1:7" ht="15" customHeight="1" x14ac:dyDescent="0.25">
      <c r="A20" s="164"/>
      <c r="B20" s="161"/>
      <c r="C20" s="179"/>
      <c r="D20" s="93"/>
      <c r="E20" s="171" t="str">
        <f>'Seite 2 ZN'!$L$41</f>
        <v>3. ausgezahlte/zurückgezahlte Mittel</v>
      </c>
      <c r="F20" s="331">
        <f t="shared" si="0"/>
        <v>0</v>
      </c>
    </row>
    <row r="21" spans="1:7" ht="12" customHeight="1" x14ac:dyDescent="0.25">
      <c r="A21" s="160"/>
      <c r="B21" s="161"/>
      <c r="C21" s="179"/>
      <c r="D21" s="161"/>
      <c r="E21" s="161"/>
      <c r="F21" s="162"/>
    </row>
    <row r="22" spans="1:7" ht="15" customHeight="1" x14ac:dyDescent="0.25">
      <c r="A22" s="149" t="str">
        <f ca="1">CONCATENATE("Belegliste¹ der ",$A$6," - Aktenzeichen ",IF($F$6=0,"__________",$F$6)," - Nachweis vom ",IF($F$9=0,"_________",TEXT($F$9,"TT.MM.JJJJ")))</f>
        <v>Belegliste¹ der Einnahmen - Aktenzeichen __________ - Nachweis vom 26.04.2024</v>
      </c>
      <c r="B22" s="161"/>
      <c r="C22" s="179"/>
      <c r="D22" s="161"/>
      <c r="E22" s="161"/>
      <c r="F22" s="162"/>
    </row>
    <row r="23" spans="1:7" ht="5.15" customHeight="1" x14ac:dyDescent="0.25">
      <c r="A23" s="164"/>
      <c r="B23" s="161"/>
      <c r="C23" s="179"/>
      <c r="D23" s="161"/>
      <c r="E23" s="161"/>
      <c r="F23" s="162"/>
    </row>
    <row r="24" spans="1:7" ht="12" customHeight="1" x14ac:dyDescent="0.25">
      <c r="A24" s="509" t="s">
        <v>23</v>
      </c>
      <c r="B24" s="512" t="s">
        <v>46</v>
      </c>
      <c r="C24" s="509" t="s">
        <v>47</v>
      </c>
      <c r="D24" s="512" t="s">
        <v>89</v>
      </c>
      <c r="E24" s="512" t="s">
        <v>90</v>
      </c>
      <c r="F24" s="515" t="s">
        <v>17</v>
      </c>
    </row>
    <row r="25" spans="1:7" ht="12" customHeight="1" x14ac:dyDescent="0.25">
      <c r="A25" s="510"/>
      <c r="B25" s="513"/>
      <c r="C25" s="510"/>
      <c r="D25" s="513"/>
      <c r="E25" s="513"/>
      <c r="F25" s="516"/>
    </row>
    <row r="26" spans="1:7" ht="12" customHeight="1" x14ac:dyDescent="0.25">
      <c r="A26" s="510"/>
      <c r="B26" s="513"/>
      <c r="C26" s="510"/>
      <c r="D26" s="513"/>
      <c r="E26" s="513"/>
      <c r="F26" s="516"/>
    </row>
    <row r="27" spans="1:7" ht="12" customHeight="1" thickBot="1" x14ac:dyDescent="0.3">
      <c r="A27" s="511"/>
      <c r="B27" s="514"/>
      <c r="C27" s="511"/>
      <c r="D27" s="514"/>
      <c r="E27" s="514"/>
      <c r="F27" s="517"/>
    </row>
    <row r="28" spans="1:7" s="144" customFormat="1" ht="14.5" thickTop="1" x14ac:dyDescent="0.3">
      <c r="A28" s="273">
        <v>1</v>
      </c>
      <c r="B28" s="304"/>
      <c r="C28" s="174"/>
      <c r="D28" s="182"/>
      <c r="E28" s="182"/>
      <c r="F28" s="333"/>
      <c r="G28" s="347"/>
    </row>
    <row r="29" spans="1:7" s="144" customFormat="1" ht="15.5" x14ac:dyDescent="0.35">
      <c r="A29" s="273">
        <v>2</v>
      </c>
      <c r="B29" s="305"/>
      <c r="C29" s="386"/>
      <c r="D29" s="182"/>
      <c r="E29" s="183"/>
      <c r="F29" s="333"/>
      <c r="G29" s="346"/>
    </row>
    <row r="30" spans="1:7" s="144" customFormat="1" ht="15.5" x14ac:dyDescent="0.35">
      <c r="A30" s="273">
        <v>3</v>
      </c>
      <c r="B30" s="305"/>
      <c r="C30" s="386"/>
      <c r="D30" s="182"/>
      <c r="E30" s="183"/>
      <c r="F30" s="333"/>
      <c r="G30" s="346"/>
    </row>
    <row r="31" spans="1:7" s="144" customFormat="1" ht="15.5" x14ac:dyDescent="0.35">
      <c r="A31" s="273">
        <v>4</v>
      </c>
      <c r="B31" s="305"/>
      <c r="C31" s="386"/>
      <c r="D31" s="182"/>
      <c r="E31" s="183"/>
      <c r="F31" s="333"/>
      <c r="G31" s="346"/>
    </row>
    <row r="32" spans="1:7" s="144" customFormat="1" ht="15.5" x14ac:dyDescent="0.35">
      <c r="A32" s="273">
        <v>5</v>
      </c>
      <c r="B32" s="305"/>
      <c r="C32" s="386"/>
      <c r="D32" s="182"/>
      <c r="E32" s="183"/>
      <c r="F32" s="333"/>
      <c r="G32" s="346"/>
    </row>
    <row r="33" spans="1:7" s="144" customFormat="1" ht="15.5" x14ac:dyDescent="0.35">
      <c r="A33" s="273">
        <v>6</v>
      </c>
      <c r="B33" s="305"/>
      <c r="C33" s="386"/>
      <c r="D33" s="182"/>
      <c r="E33" s="183"/>
      <c r="F33" s="333"/>
      <c r="G33" s="346"/>
    </row>
    <row r="34" spans="1:7" s="144" customFormat="1" ht="15.5" x14ac:dyDescent="0.35">
      <c r="A34" s="273">
        <v>7</v>
      </c>
      <c r="B34" s="305"/>
      <c r="C34" s="386"/>
      <c r="D34" s="182"/>
      <c r="E34" s="183"/>
      <c r="F34" s="333"/>
      <c r="G34" s="346"/>
    </row>
    <row r="35" spans="1:7" s="144" customFormat="1" ht="15.5" x14ac:dyDescent="0.35">
      <c r="A35" s="273">
        <v>8</v>
      </c>
      <c r="B35" s="305"/>
      <c r="C35" s="386"/>
      <c r="D35" s="182"/>
      <c r="E35" s="183"/>
      <c r="F35" s="333"/>
      <c r="G35" s="346"/>
    </row>
    <row r="36" spans="1:7" s="144" customFormat="1" ht="15.5" x14ac:dyDescent="0.35">
      <c r="A36" s="273">
        <v>9</v>
      </c>
      <c r="B36" s="305"/>
      <c r="C36" s="386"/>
      <c r="D36" s="182"/>
      <c r="E36" s="183"/>
      <c r="F36" s="333"/>
      <c r="G36" s="346"/>
    </row>
    <row r="37" spans="1:7" s="144" customFormat="1" ht="15.5" x14ac:dyDescent="0.35">
      <c r="A37" s="273">
        <v>10</v>
      </c>
      <c r="B37" s="305"/>
      <c r="C37" s="386"/>
      <c r="D37" s="182"/>
      <c r="E37" s="183"/>
      <c r="F37" s="333"/>
      <c r="G37" s="346"/>
    </row>
    <row r="38" spans="1:7" s="144" customFormat="1" ht="15.5" x14ac:dyDescent="0.35">
      <c r="A38" s="273">
        <v>11</v>
      </c>
      <c r="B38" s="305"/>
      <c r="C38" s="386"/>
      <c r="D38" s="182"/>
      <c r="E38" s="183"/>
      <c r="F38" s="333"/>
      <c r="G38" s="346"/>
    </row>
    <row r="39" spans="1:7" s="144" customFormat="1" ht="15.5" x14ac:dyDescent="0.35">
      <c r="A39" s="273">
        <v>12</v>
      </c>
      <c r="B39" s="305"/>
      <c r="C39" s="386"/>
      <c r="D39" s="182"/>
      <c r="E39" s="183"/>
      <c r="F39" s="333"/>
      <c r="G39" s="346"/>
    </row>
    <row r="40" spans="1:7" s="144" customFormat="1" ht="15.5" x14ac:dyDescent="0.35">
      <c r="A40" s="273">
        <v>13</v>
      </c>
      <c r="B40" s="305"/>
      <c r="C40" s="386"/>
      <c r="D40" s="182"/>
      <c r="E40" s="183"/>
      <c r="F40" s="333"/>
      <c r="G40" s="346"/>
    </row>
    <row r="41" spans="1:7" s="144" customFormat="1" ht="15.5" x14ac:dyDescent="0.35">
      <c r="A41" s="273">
        <v>14</v>
      </c>
      <c r="B41" s="305"/>
      <c r="C41" s="386"/>
      <c r="D41" s="182"/>
      <c r="E41" s="183"/>
      <c r="F41" s="333"/>
      <c r="G41" s="346"/>
    </row>
    <row r="42" spans="1:7" s="144" customFormat="1" ht="15.5" x14ac:dyDescent="0.35">
      <c r="A42" s="273">
        <v>15</v>
      </c>
      <c r="B42" s="305"/>
      <c r="C42" s="386"/>
      <c r="D42" s="182"/>
      <c r="E42" s="183"/>
      <c r="F42" s="333"/>
      <c r="G42" s="346"/>
    </row>
    <row r="43" spans="1:7" s="144" customFormat="1" ht="15.5" x14ac:dyDescent="0.35">
      <c r="A43" s="273">
        <v>16</v>
      </c>
      <c r="B43" s="305"/>
      <c r="C43" s="386"/>
      <c r="D43" s="182"/>
      <c r="E43" s="183"/>
      <c r="F43" s="333"/>
      <c r="G43" s="346"/>
    </row>
    <row r="44" spans="1:7" s="144" customFormat="1" ht="15.5" x14ac:dyDescent="0.35">
      <c r="A44" s="273">
        <v>17</v>
      </c>
      <c r="B44" s="305"/>
      <c r="C44" s="386"/>
      <c r="D44" s="182"/>
      <c r="E44" s="183"/>
      <c r="F44" s="333"/>
      <c r="G44" s="346"/>
    </row>
    <row r="45" spans="1:7" s="144" customFormat="1" ht="15.5" x14ac:dyDescent="0.35">
      <c r="A45" s="273">
        <v>18</v>
      </c>
      <c r="B45" s="305"/>
      <c r="C45" s="386"/>
      <c r="D45" s="182"/>
      <c r="E45" s="183"/>
      <c r="F45" s="333"/>
      <c r="G45" s="346"/>
    </row>
    <row r="46" spans="1:7" s="144" customFormat="1" ht="15.5" x14ac:dyDescent="0.35">
      <c r="A46" s="273">
        <v>19</v>
      </c>
      <c r="B46" s="305"/>
      <c r="C46" s="386"/>
      <c r="D46" s="182"/>
      <c r="E46" s="183"/>
      <c r="F46" s="333"/>
      <c r="G46" s="346"/>
    </row>
    <row r="47" spans="1:7" s="144" customFormat="1" ht="15.5" x14ac:dyDescent="0.35">
      <c r="A47" s="273">
        <v>20</v>
      </c>
      <c r="B47" s="305"/>
      <c r="C47" s="386"/>
      <c r="D47" s="182"/>
      <c r="E47" s="183"/>
      <c r="F47" s="333"/>
      <c r="G47" s="346"/>
    </row>
    <row r="48" spans="1:7" s="144" customFormat="1" ht="15.5" x14ac:dyDescent="0.35">
      <c r="A48" s="273">
        <v>21</v>
      </c>
      <c r="B48" s="305"/>
      <c r="C48" s="386"/>
      <c r="D48" s="182"/>
      <c r="E48" s="183"/>
      <c r="F48" s="333"/>
      <c r="G48" s="346"/>
    </row>
    <row r="49" spans="1:7" s="144" customFormat="1" ht="15.5" x14ac:dyDescent="0.35">
      <c r="A49" s="273">
        <v>22</v>
      </c>
      <c r="B49" s="305"/>
      <c r="C49" s="386"/>
      <c r="D49" s="182"/>
      <c r="E49" s="183"/>
      <c r="F49" s="333"/>
      <c r="G49" s="346"/>
    </row>
    <row r="50" spans="1:7" s="144" customFormat="1" ht="15.5" x14ac:dyDescent="0.35">
      <c r="A50" s="273">
        <v>23</v>
      </c>
      <c r="B50" s="305"/>
      <c r="C50" s="386"/>
      <c r="D50" s="182"/>
      <c r="E50" s="183"/>
      <c r="F50" s="333"/>
      <c r="G50" s="346"/>
    </row>
    <row r="51" spans="1:7" s="144" customFormat="1" ht="15.5" x14ac:dyDescent="0.35">
      <c r="A51" s="273">
        <v>24</v>
      </c>
      <c r="B51" s="305"/>
      <c r="C51" s="386"/>
      <c r="D51" s="182"/>
      <c r="E51" s="183"/>
      <c r="F51" s="333"/>
      <c r="G51" s="346"/>
    </row>
    <row r="52" spans="1:7" s="144" customFormat="1" ht="15.5" x14ac:dyDescent="0.35">
      <c r="A52" s="273">
        <v>25</v>
      </c>
      <c r="B52" s="305"/>
      <c r="C52" s="386"/>
      <c r="D52" s="182"/>
      <c r="E52" s="183"/>
      <c r="F52" s="333"/>
      <c r="G52" s="346"/>
    </row>
    <row r="53" spans="1:7" s="144" customFormat="1" ht="15.5" x14ac:dyDescent="0.35">
      <c r="A53" s="273">
        <v>26</v>
      </c>
      <c r="B53" s="305"/>
      <c r="C53" s="386"/>
      <c r="D53" s="182"/>
      <c r="E53" s="183"/>
      <c r="F53" s="333"/>
      <c r="G53" s="346"/>
    </row>
    <row r="54" spans="1:7" s="144" customFormat="1" ht="15.5" x14ac:dyDescent="0.35">
      <c r="A54" s="273">
        <v>27</v>
      </c>
      <c r="B54" s="305"/>
      <c r="C54" s="386"/>
      <c r="D54" s="182"/>
      <c r="E54" s="183"/>
      <c r="F54" s="333"/>
      <c r="G54" s="346"/>
    </row>
    <row r="55" spans="1:7" s="144" customFormat="1" ht="15.5" x14ac:dyDescent="0.35">
      <c r="A55" s="273">
        <v>28</v>
      </c>
      <c r="B55" s="305"/>
      <c r="C55" s="386"/>
      <c r="D55" s="182"/>
      <c r="E55" s="183"/>
      <c r="F55" s="333"/>
      <c r="G55" s="346"/>
    </row>
    <row r="56" spans="1:7" s="144" customFormat="1" ht="15.5" x14ac:dyDescent="0.35">
      <c r="A56" s="273">
        <v>29</v>
      </c>
      <c r="B56" s="305"/>
      <c r="C56" s="386"/>
      <c r="D56" s="182"/>
      <c r="E56" s="183"/>
      <c r="F56" s="333"/>
      <c r="G56" s="346"/>
    </row>
    <row r="57" spans="1:7" s="144" customFormat="1" ht="15.5" x14ac:dyDescent="0.35">
      <c r="A57" s="273">
        <v>30</v>
      </c>
      <c r="B57" s="305"/>
      <c r="C57" s="386"/>
      <c r="D57" s="182"/>
      <c r="E57" s="183"/>
      <c r="F57" s="333"/>
      <c r="G57" s="346"/>
    </row>
    <row r="58" spans="1:7" s="144" customFormat="1" ht="15.5" x14ac:dyDescent="0.35">
      <c r="A58" s="273">
        <v>31</v>
      </c>
      <c r="B58" s="305"/>
      <c r="C58" s="386"/>
      <c r="D58" s="182"/>
      <c r="E58" s="183"/>
      <c r="F58" s="333"/>
      <c r="G58" s="346"/>
    </row>
    <row r="59" spans="1:7" s="144" customFormat="1" ht="15.5" x14ac:dyDescent="0.35">
      <c r="A59" s="273">
        <v>32</v>
      </c>
      <c r="B59" s="305"/>
      <c r="C59" s="386"/>
      <c r="D59" s="182"/>
      <c r="E59" s="183"/>
      <c r="F59" s="333"/>
      <c r="G59" s="346"/>
    </row>
    <row r="60" spans="1:7" s="144" customFormat="1" ht="15.5" x14ac:dyDescent="0.35">
      <c r="A60" s="273">
        <v>33</v>
      </c>
      <c r="B60" s="305"/>
      <c r="C60" s="386"/>
      <c r="D60" s="182"/>
      <c r="E60" s="183"/>
      <c r="F60" s="333"/>
      <c r="G60" s="346"/>
    </row>
    <row r="61" spans="1:7" s="144" customFormat="1" ht="15.5" x14ac:dyDescent="0.35">
      <c r="A61" s="273">
        <v>34</v>
      </c>
      <c r="B61" s="305"/>
      <c r="C61" s="386"/>
      <c r="D61" s="182"/>
      <c r="E61" s="183"/>
      <c r="F61" s="333"/>
      <c r="G61" s="346"/>
    </row>
    <row r="62" spans="1:7" s="144" customFormat="1" ht="15.5" x14ac:dyDescent="0.35">
      <c r="A62" s="273">
        <v>35</v>
      </c>
      <c r="B62" s="305"/>
      <c r="C62" s="386"/>
      <c r="D62" s="182"/>
      <c r="E62" s="183"/>
      <c r="F62" s="333"/>
      <c r="G62" s="346"/>
    </row>
    <row r="63" spans="1:7" s="144" customFormat="1" ht="15.5" x14ac:dyDescent="0.35">
      <c r="A63" s="273">
        <v>36</v>
      </c>
      <c r="B63" s="305"/>
      <c r="C63" s="386"/>
      <c r="D63" s="182"/>
      <c r="E63" s="183"/>
      <c r="F63" s="333"/>
      <c r="G63" s="346"/>
    </row>
    <row r="64" spans="1:7" s="144" customFormat="1" ht="15.5" x14ac:dyDescent="0.35">
      <c r="A64" s="273">
        <v>37</v>
      </c>
      <c r="B64" s="305"/>
      <c r="C64" s="386"/>
      <c r="D64" s="182"/>
      <c r="E64" s="183"/>
      <c r="F64" s="333"/>
      <c r="G64" s="346"/>
    </row>
    <row r="65" spans="1:7" s="144" customFormat="1" ht="15.5" x14ac:dyDescent="0.35">
      <c r="A65" s="273">
        <v>38</v>
      </c>
      <c r="B65" s="305"/>
      <c r="C65" s="386"/>
      <c r="D65" s="182"/>
      <c r="E65" s="183"/>
      <c r="F65" s="333"/>
      <c r="G65" s="346"/>
    </row>
    <row r="66" spans="1:7" s="144" customFormat="1" ht="15.5" x14ac:dyDescent="0.35">
      <c r="A66" s="273">
        <v>39</v>
      </c>
      <c r="B66" s="305"/>
      <c r="C66" s="386"/>
      <c r="D66" s="182"/>
      <c r="E66" s="183"/>
      <c r="F66" s="333"/>
      <c r="G66" s="346"/>
    </row>
    <row r="67" spans="1:7" s="144" customFormat="1" ht="15.5" x14ac:dyDescent="0.35">
      <c r="A67" s="273">
        <v>40</v>
      </c>
      <c r="B67" s="305"/>
      <c r="C67" s="386"/>
      <c r="D67" s="182"/>
      <c r="E67" s="183"/>
      <c r="F67" s="333"/>
      <c r="G67" s="346"/>
    </row>
    <row r="68" spans="1:7" s="144" customFormat="1" ht="15.5" x14ac:dyDescent="0.35">
      <c r="A68" s="273">
        <v>41</v>
      </c>
      <c r="B68" s="305"/>
      <c r="C68" s="386"/>
      <c r="D68" s="182"/>
      <c r="E68" s="183"/>
      <c r="F68" s="333"/>
      <c r="G68" s="346"/>
    </row>
    <row r="69" spans="1:7" s="144" customFormat="1" ht="15.5" x14ac:dyDescent="0.35">
      <c r="A69" s="273">
        <v>42</v>
      </c>
      <c r="B69" s="305"/>
      <c r="C69" s="386"/>
      <c r="D69" s="182"/>
      <c r="E69" s="183"/>
      <c r="F69" s="333"/>
      <c r="G69" s="346"/>
    </row>
    <row r="70" spans="1:7" s="144" customFormat="1" ht="15.5" x14ac:dyDescent="0.35">
      <c r="A70" s="273">
        <v>43</v>
      </c>
      <c r="B70" s="305"/>
      <c r="C70" s="386"/>
      <c r="D70" s="182"/>
      <c r="E70" s="183"/>
      <c r="F70" s="333"/>
      <c r="G70" s="346"/>
    </row>
    <row r="71" spans="1:7" s="144" customFormat="1" ht="15.5" x14ac:dyDescent="0.35">
      <c r="A71" s="273">
        <v>44</v>
      </c>
      <c r="B71" s="305"/>
      <c r="C71" s="386"/>
      <c r="D71" s="182"/>
      <c r="E71" s="183"/>
      <c r="F71" s="333"/>
      <c r="G71" s="346"/>
    </row>
    <row r="72" spans="1:7" s="144" customFormat="1" ht="15.5" x14ac:dyDescent="0.35">
      <c r="A72" s="273">
        <v>45</v>
      </c>
      <c r="B72" s="305"/>
      <c r="C72" s="386"/>
      <c r="D72" s="182"/>
      <c r="E72" s="183"/>
      <c r="F72" s="333"/>
      <c r="G72" s="346"/>
    </row>
    <row r="73" spans="1:7" s="144" customFormat="1" ht="15.5" x14ac:dyDescent="0.35">
      <c r="A73" s="273">
        <v>46</v>
      </c>
      <c r="B73" s="305"/>
      <c r="C73" s="386"/>
      <c r="D73" s="182"/>
      <c r="E73" s="183"/>
      <c r="F73" s="333"/>
      <c r="G73" s="346"/>
    </row>
    <row r="74" spans="1:7" s="144" customFormat="1" ht="15.5" x14ac:dyDescent="0.35">
      <c r="A74" s="273">
        <v>47</v>
      </c>
      <c r="B74" s="305"/>
      <c r="C74" s="386"/>
      <c r="D74" s="182"/>
      <c r="E74" s="183"/>
      <c r="F74" s="333"/>
      <c r="G74" s="346"/>
    </row>
    <row r="75" spans="1:7" s="144" customFormat="1" ht="15.5" x14ac:dyDescent="0.35">
      <c r="A75" s="273">
        <v>48</v>
      </c>
      <c r="B75" s="305"/>
      <c r="C75" s="386"/>
      <c r="D75" s="182"/>
      <c r="E75" s="183"/>
      <c r="F75" s="333"/>
      <c r="G75" s="346"/>
    </row>
    <row r="76" spans="1:7" s="144" customFormat="1" ht="15.5" x14ac:dyDescent="0.35">
      <c r="A76" s="273">
        <v>49</v>
      </c>
      <c r="B76" s="305"/>
      <c r="C76" s="386"/>
      <c r="D76" s="182"/>
      <c r="E76" s="183"/>
      <c r="F76" s="333"/>
      <c r="G76" s="346"/>
    </row>
    <row r="77" spans="1:7" s="144" customFormat="1" ht="15.5" x14ac:dyDescent="0.35">
      <c r="A77" s="273">
        <v>50</v>
      </c>
      <c r="B77" s="305"/>
      <c r="C77" s="386"/>
      <c r="D77" s="182"/>
      <c r="E77" s="183"/>
      <c r="F77" s="333"/>
      <c r="G77" s="346"/>
    </row>
    <row r="78" spans="1:7" s="144" customFormat="1" ht="15.5" x14ac:dyDescent="0.35">
      <c r="A78" s="273">
        <v>51</v>
      </c>
      <c r="B78" s="305"/>
      <c r="C78" s="386"/>
      <c r="D78" s="182"/>
      <c r="E78" s="183"/>
      <c r="F78" s="333"/>
      <c r="G78" s="346"/>
    </row>
    <row r="79" spans="1:7" s="144" customFormat="1" ht="15.5" x14ac:dyDescent="0.35">
      <c r="A79" s="273">
        <v>52</v>
      </c>
      <c r="B79" s="305"/>
      <c r="C79" s="386"/>
      <c r="D79" s="182"/>
      <c r="E79" s="183"/>
      <c r="F79" s="333"/>
      <c r="G79" s="346"/>
    </row>
    <row r="80" spans="1:7" s="144" customFormat="1" ht="15.5" x14ac:dyDescent="0.35">
      <c r="A80" s="273">
        <v>53</v>
      </c>
      <c r="B80" s="305"/>
      <c r="C80" s="386"/>
      <c r="D80" s="182"/>
      <c r="E80" s="183"/>
      <c r="F80" s="333"/>
      <c r="G80" s="346"/>
    </row>
    <row r="81" spans="1:7" s="144" customFormat="1" ht="15.5" x14ac:dyDescent="0.35">
      <c r="A81" s="273">
        <v>54</v>
      </c>
      <c r="B81" s="305"/>
      <c r="C81" s="386"/>
      <c r="D81" s="182"/>
      <c r="E81" s="183"/>
      <c r="F81" s="333"/>
      <c r="G81" s="346"/>
    </row>
    <row r="82" spans="1:7" s="144" customFormat="1" ht="15.5" x14ac:dyDescent="0.35">
      <c r="A82" s="273">
        <v>55</v>
      </c>
      <c r="B82" s="305"/>
      <c r="C82" s="386"/>
      <c r="D82" s="182"/>
      <c r="E82" s="183"/>
      <c r="F82" s="333"/>
      <c r="G82" s="346"/>
    </row>
    <row r="83" spans="1:7" s="144" customFormat="1" ht="15.5" x14ac:dyDescent="0.35">
      <c r="A83" s="273">
        <v>56</v>
      </c>
      <c r="B83" s="305"/>
      <c r="C83" s="386"/>
      <c r="D83" s="182"/>
      <c r="E83" s="183"/>
      <c r="F83" s="333"/>
      <c r="G83" s="346"/>
    </row>
    <row r="84" spans="1:7" s="144" customFormat="1" ht="15.5" x14ac:dyDescent="0.35">
      <c r="A84" s="273">
        <v>57</v>
      </c>
      <c r="B84" s="305"/>
      <c r="C84" s="386"/>
      <c r="D84" s="182"/>
      <c r="E84" s="183"/>
      <c r="F84" s="333"/>
      <c r="G84" s="346"/>
    </row>
    <row r="85" spans="1:7" s="144" customFormat="1" ht="15.5" x14ac:dyDescent="0.35">
      <c r="A85" s="273">
        <v>58</v>
      </c>
      <c r="B85" s="305"/>
      <c r="C85" s="386"/>
      <c r="D85" s="182"/>
      <c r="E85" s="183"/>
      <c r="F85" s="333"/>
      <c r="G85" s="346"/>
    </row>
    <row r="86" spans="1:7" s="144" customFormat="1" ht="15.5" x14ac:dyDescent="0.35">
      <c r="A86" s="273">
        <v>59</v>
      </c>
      <c r="B86" s="305"/>
      <c r="C86" s="386"/>
      <c r="D86" s="182"/>
      <c r="E86" s="183"/>
      <c r="F86" s="333"/>
      <c r="G86" s="346"/>
    </row>
    <row r="87" spans="1:7" s="144" customFormat="1" ht="15.5" x14ac:dyDescent="0.35">
      <c r="A87" s="273">
        <v>60</v>
      </c>
      <c r="B87" s="305"/>
      <c r="C87" s="386"/>
      <c r="D87" s="182"/>
      <c r="E87" s="183"/>
      <c r="F87" s="333"/>
      <c r="G87" s="346"/>
    </row>
    <row r="88" spans="1:7" s="144" customFormat="1" ht="15.5" x14ac:dyDescent="0.35">
      <c r="A88" s="273">
        <v>61</v>
      </c>
      <c r="B88" s="305"/>
      <c r="C88" s="386"/>
      <c r="D88" s="182"/>
      <c r="E88" s="183"/>
      <c r="F88" s="333"/>
      <c r="G88" s="346"/>
    </row>
    <row r="89" spans="1:7" s="144" customFormat="1" ht="15.5" x14ac:dyDescent="0.35">
      <c r="A89" s="273">
        <v>62</v>
      </c>
      <c r="B89" s="305"/>
      <c r="C89" s="386"/>
      <c r="D89" s="182"/>
      <c r="E89" s="183"/>
      <c r="F89" s="333"/>
      <c r="G89" s="346"/>
    </row>
    <row r="90" spans="1:7" s="144" customFormat="1" ht="15.5" x14ac:dyDescent="0.35">
      <c r="A90" s="273">
        <v>63</v>
      </c>
      <c r="B90" s="305"/>
      <c r="C90" s="386"/>
      <c r="D90" s="182"/>
      <c r="E90" s="183"/>
      <c r="F90" s="333"/>
      <c r="G90" s="346"/>
    </row>
    <row r="91" spans="1:7" s="144" customFormat="1" ht="15.5" x14ac:dyDescent="0.35">
      <c r="A91" s="273">
        <v>64</v>
      </c>
      <c r="B91" s="305"/>
      <c r="C91" s="386"/>
      <c r="D91" s="182"/>
      <c r="E91" s="183"/>
      <c r="F91" s="333"/>
      <c r="G91" s="346"/>
    </row>
    <row r="92" spans="1:7" s="144" customFormat="1" ht="15.5" x14ac:dyDescent="0.35">
      <c r="A92" s="273">
        <v>65</v>
      </c>
      <c r="B92" s="305"/>
      <c r="C92" s="386"/>
      <c r="D92" s="182"/>
      <c r="E92" s="183"/>
      <c r="F92" s="333"/>
      <c r="G92" s="346"/>
    </row>
    <row r="93" spans="1:7" s="144" customFormat="1" ht="15.5" x14ac:dyDescent="0.35">
      <c r="A93" s="273">
        <v>66</v>
      </c>
      <c r="B93" s="305"/>
      <c r="C93" s="386"/>
      <c r="D93" s="182"/>
      <c r="E93" s="183"/>
      <c r="F93" s="333"/>
      <c r="G93" s="346"/>
    </row>
    <row r="94" spans="1:7" s="144" customFormat="1" ht="15.5" x14ac:dyDescent="0.35">
      <c r="A94" s="273">
        <v>67</v>
      </c>
      <c r="B94" s="305"/>
      <c r="C94" s="386"/>
      <c r="D94" s="182"/>
      <c r="E94" s="183"/>
      <c r="F94" s="333"/>
      <c r="G94" s="346"/>
    </row>
    <row r="95" spans="1:7" s="144" customFormat="1" ht="15.5" x14ac:dyDescent="0.35">
      <c r="A95" s="273">
        <v>68</v>
      </c>
      <c r="B95" s="305"/>
      <c r="C95" s="386"/>
      <c r="D95" s="182"/>
      <c r="E95" s="183"/>
      <c r="F95" s="333"/>
      <c r="G95" s="346"/>
    </row>
    <row r="96" spans="1:7" s="144" customFormat="1" ht="15.5" x14ac:dyDescent="0.35">
      <c r="A96" s="273">
        <v>69</v>
      </c>
      <c r="B96" s="305"/>
      <c r="C96" s="386"/>
      <c r="D96" s="182"/>
      <c r="E96" s="183"/>
      <c r="F96" s="333"/>
      <c r="G96" s="346"/>
    </row>
    <row r="97" spans="1:7" s="144" customFormat="1" ht="15.5" x14ac:dyDescent="0.35">
      <c r="A97" s="273">
        <v>70</v>
      </c>
      <c r="B97" s="305"/>
      <c r="C97" s="386"/>
      <c r="D97" s="182"/>
      <c r="E97" s="183"/>
      <c r="F97" s="333"/>
      <c r="G97" s="346"/>
    </row>
    <row r="98" spans="1:7" s="144" customFormat="1" ht="15.5" x14ac:dyDescent="0.35">
      <c r="A98" s="273">
        <v>71</v>
      </c>
      <c r="B98" s="305"/>
      <c r="C98" s="386"/>
      <c r="D98" s="182"/>
      <c r="E98" s="183"/>
      <c r="F98" s="333"/>
      <c r="G98" s="346"/>
    </row>
    <row r="99" spans="1:7" s="144" customFormat="1" ht="15.5" x14ac:dyDescent="0.35">
      <c r="A99" s="273">
        <v>72</v>
      </c>
      <c r="B99" s="305"/>
      <c r="C99" s="386"/>
      <c r="D99" s="182"/>
      <c r="E99" s="183"/>
      <c r="F99" s="333"/>
      <c r="G99" s="346"/>
    </row>
    <row r="100" spans="1:7" s="144" customFormat="1" ht="15.5" x14ac:dyDescent="0.35">
      <c r="A100" s="273">
        <v>73</v>
      </c>
      <c r="B100" s="305"/>
      <c r="C100" s="386"/>
      <c r="D100" s="182"/>
      <c r="E100" s="183"/>
      <c r="F100" s="333"/>
      <c r="G100" s="346"/>
    </row>
    <row r="101" spans="1:7" s="144" customFormat="1" ht="15.5" x14ac:dyDescent="0.35">
      <c r="A101" s="273">
        <v>74</v>
      </c>
      <c r="B101" s="305"/>
      <c r="C101" s="386"/>
      <c r="D101" s="182"/>
      <c r="E101" s="183"/>
      <c r="F101" s="333"/>
      <c r="G101" s="346"/>
    </row>
    <row r="102" spans="1:7" s="144" customFormat="1" ht="15.5" x14ac:dyDescent="0.35">
      <c r="A102" s="273">
        <v>75</v>
      </c>
      <c r="B102" s="305"/>
      <c r="C102" s="386"/>
      <c r="D102" s="182"/>
      <c r="E102" s="183"/>
      <c r="F102" s="333"/>
      <c r="G102" s="346"/>
    </row>
    <row r="103" spans="1:7" s="144" customFormat="1" ht="15.5" x14ac:dyDescent="0.35">
      <c r="A103" s="273">
        <v>76</v>
      </c>
      <c r="B103" s="305"/>
      <c r="C103" s="386"/>
      <c r="D103" s="182"/>
      <c r="E103" s="183"/>
      <c r="F103" s="333"/>
      <c r="G103" s="346"/>
    </row>
    <row r="104" spans="1:7" s="144" customFormat="1" ht="15.5" x14ac:dyDescent="0.35">
      <c r="A104" s="273">
        <v>77</v>
      </c>
      <c r="B104" s="305"/>
      <c r="C104" s="386"/>
      <c r="D104" s="182"/>
      <c r="E104" s="183"/>
      <c r="F104" s="333"/>
      <c r="G104" s="346"/>
    </row>
    <row r="105" spans="1:7" s="144" customFormat="1" ht="15.5" x14ac:dyDescent="0.35">
      <c r="A105" s="273">
        <v>78</v>
      </c>
      <c r="B105" s="305"/>
      <c r="C105" s="386"/>
      <c r="D105" s="182"/>
      <c r="E105" s="183"/>
      <c r="F105" s="333"/>
      <c r="G105" s="346"/>
    </row>
    <row r="106" spans="1:7" s="144" customFormat="1" ht="15.5" x14ac:dyDescent="0.35">
      <c r="A106" s="273">
        <v>79</v>
      </c>
      <c r="B106" s="305"/>
      <c r="C106" s="386"/>
      <c r="D106" s="182"/>
      <c r="E106" s="183"/>
      <c r="F106" s="333"/>
      <c r="G106" s="346"/>
    </row>
    <row r="107" spans="1:7" s="144" customFormat="1" ht="15.5" x14ac:dyDescent="0.35">
      <c r="A107" s="273">
        <v>80</v>
      </c>
      <c r="B107" s="305"/>
      <c r="C107" s="386"/>
      <c r="D107" s="182"/>
      <c r="E107" s="183"/>
      <c r="F107" s="333"/>
      <c r="G107" s="346"/>
    </row>
    <row r="108" spans="1:7" s="144" customFormat="1" ht="15.5" x14ac:dyDescent="0.35">
      <c r="A108" s="273">
        <v>81</v>
      </c>
      <c r="B108" s="305"/>
      <c r="C108" s="386"/>
      <c r="D108" s="182"/>
      <c r="E108" s="183"/>
      <c r="F108" s="333"/>
      <c r="G108" s="346"/>
    </row>
    <row r="109" spans="1:7" s="144" customFormat="1" ht="15.5" x14ac:dyDescent="0.35">
      <c r="A109" s="273">
        <v>82</v>
      </c>
      <c r="B109" s="305"/>
      <c r="C109" s="386"/>
      <c r="D109" s="182"/>
      <c r="E109" s="183"/>
      <c r="F109" s="333"/>
      <c r="G109" s="346"/>
    </row>
    <row r="110" spans="1:7" s="144" customFormat="1" ht="15.5" x14ac:dyDescent="0.35">
      <c r="A110" s="273">
        <v>83</v>
      </c>
      <c r="B110" s="305"/>
      <c r="C110" s="386"/>
      <c r="D110" s="182"/>
      <c r="E110" s="183"/>
      <c r="F110" s="333"/>
      <c r="G110" s="346"/>
    </row>
    <row r="111" spans="1:7" s="144" customFormat="1" ht="15.5" x14ac:dyDescent="0.35">
      <c r="A111" s="273">
        <v>84</v>
      </c>
      <c r="B111" s="305"/>
      <c r="C111" s="386"/>
      <c r="D111" s="182"/>
      <c r="E111" s="183"/>
      <c r="F111" s="333"/>
      <c r="G111" s="346"/>
    </row>
    <row r="112" spans="1:7" s="144" customFormat="1" ht="15.5" x14ac:dyDescent="0.35">
      <c r="A112" s="273">
        <v>85</v>
      </c>
      <c r="B112" s="305"/>
      <c r="C112" s="386"/>
      <c r="D112" s="182"/>
      <c r="E112" s="183"/>
      <c r="F112" s="333"/>
      <c r="G112" s="346"/>
    </row>
    <row r="113" spans="1:7" s="144" customFormat="1" ht="15.5" x14ac:dyDescent="0.35">
      <c r="A113" s="273">
        <v>86</v>
      </c>
      <c r="B113" s="305"/>
      <c r="C113" s="386"/>
      <c r="D113" s="182"/>
      <c r="E113" s="183"/>
      <c r="F113" s="333"/>
      <c r="G113" s="346"/>
    </row>
    <row r="114" spans="1:7" s="144" customFormat="1" ht="15.5" x14ac:dyDescent="0.35">
      <c r="A114" s="273">
        <v>87</v>
      </c>
      <c r="B114" s="305"/>
      <c r="C114" s="386"/>
      <c r="D114" s="182"/>
      <c r="E114" s="183"/>
      <c r="F114" s="333"/>
      <c r="G114" s="346"/>
    </row>
    <row r="115" spans="1:7" s="144" customFormat="1" ht="15.5" x14ac:dyDescent="0.35">
      <c r="A115" s="273">
        <v>88</v>
      </c>
      <c r="B115" s="305"/>
      <c r="C115" s="386"/>
      <c r="D115" s="182"/>
      <c r="E115" s="183"/>
      <c r="F115" s="333"/>
      <c r="G115" s="346"/>
    </row>
    <row r="116" spans="1:7" s="144" customFormat="1" ht="15.5" x14ac:dyDescent="0.35">
      <c r="A116" s="273">
        <v>89</v>
      </c>
      <c r="B116" s="305"/>
      <c r="C116" s="386"/>
      <c r="D116" s="182"/>
      <c r="E116" s="183"/>
      <c r="F116" s="333"/>
      <c r="G116" s="346"/>
    </row>
    <row r="117" spans="1:7" s="144" customFormat="1" ht="15.5" x14ac:dyDescent="0.35">
      <c r="A117" s="273">
        <v>90</v>
      </c>
      <c r="B117" s="305"/>
      <c r="C117" s="386"/>
      <c r="D117" s="182"/>
      <c r="E117" s="183"/>
      <c r="F117" s="333"/>
      <c r="G117" s="346"/>
    </row>
    <row r="118" spans="1:7" s="144" customFormat="1" ht="15.5" x14ac:dyDescent="0.35">
      <c r="A118" s="273">
        <v>91</v>
      </c>
      <c r="B118" s="305"/>
      <c r="C118" s="386"/>
      <c r="D118" s="182"/>
      <c r="E118" s="183"/>
      <c r="F118" s="333"/>
      <c r="G118" s="346"/>
    </row>
    <row r="119" spans="1:7" s="144" customFormat="1" ht="15.5" x14ac:dyDescent="0.35">
      <c r="A119" s="273">
        <v>92</v>
      </c>
      <c r="B119" s="305"/>
      <c r="C119" s="386"/>
      <c r="D119" s="182"/>
      <c r="E119" s="183"/>
      <c r="F119" s="333"/>
      <c r="G119" s="346"/>
    </row>
    <row r="120" spans="1:7" s="144" customFormat="1" ht="15.5" x14ac:dyDescent="0.35">
      <c r="A120" s="273">
        <v>93</v>
      </c>
      <c r="B120" s="305"/>
      <c r="C120" s="386"/>
      <c r="D120" s="182"/>
      <c r="E120" s="183"/>
      <c r="F120" s="333"/>
      <c r="G120" s="346"/>
    </row>
    <row r="121" spans="1:7" s="144" customFormat="1" ht="15.5" x14ac:dyDescent="0.35">
      <c r="A121" s="273">
        <v>94</v>
      </c>
      <c r="B121" s="305"/>
      <c r="C121" s="386"/>
      <c r="D121" s="182"/>
      <c r="E121" s="183"/>
      <c r="F121" s="333"/>
      <c r="G121" s="346"/>
    </row>
    <row r="122" spans="1:7" s="144" customFormat="1" ht="15.5" x14ac:dyDescent="0.35">
      <c r="A122" s="273">
        <v>95</v>
      </c>
      <c r="B122" s="305"/>
      <c r="C122" s="386"/>
      <c r="D122" s="182"/>
      <c r="E122" s="183"/>
      <c r="F122" s="333"/>
      <c r="G122" s="346"/>
    </row>
    <row r="123" spans="1:7" s="144" customFormat="1" ht="15.5" x14ac:dyDescent="0.35">
      <c r="A123" s="273">
        <v>96</v>
      </c>
      <c r="B123" s="305"/>
      <c r="C123" s="386"/>
      <c r="D123" s="182"/>
      <c r="E123" s="183"/>
      <c r="F123" s="333"/>
      <c r="G123" s="346"/>
    </row>
    <row r="124" spans="1:7" s="144" customFormat="1" ht="15.5" x14ac:dyDescent="0.35">
      <c r="A124" s="273">
        <v>97</v>
      </c>
      <c r="B124" s="305"/>
      <c r="C124" s="386"/>
      <c r="D124" s="182"/>
      <c r="E124" s="183"/>
      <c r="F124" s="333"/>
      <c r="G124" s="346"/>
    </row>
    <row r="125" spans="1:7" s="144" customFormat="1" ht="15.5" x14ac:dyDescent="0.35">
      <c r="A125" s="273">
        <v>98</v>
      </c>
      <c r="B125" s="305"/>
      <c r="C125" s="386"/>
      <c r="D125" s="182"/>
      <c r="E125" s="183"/>
      <c r="F125" s="333"/>
      <c r="G125" s="346"/>
    </row>
    <row r="126" spans="1:7" s="144" customFormat="1" ht="15.5" x14ac:dyDescent="0.35">
      <c r="A126" s="273">
        <v>99</v>
      </c>
      <c r="B126" s="305"/>
      <c r="C126" s="386"/>
      <c r="D126" s="182"/>
      <c r="E126" s="183"/>
      <c r="F126" s="333"/>
      <c r="G126" s="346"/>
    </row>
    <row r="127" spans="1:7" s="144" customFormat="1" ht="15.5" x14ac:dyDescent="0.35">
      <c r="A127" s="273">
        <v>100</v>
      </c>
      <c r="B127" s="305"/>
      <c r="C127" s="386"/>
      <c r="D127" s="182"/>
      <c r="E127" s="183"/>
      <c r="F127" s="333"/>
      <c r="G127" s="346"/>
    </row>
    <row r="128" spans="1:7" s="144" customFormat="1" ht="15.5" x14ac:dyDescent="0.35">
      <c r="A128" s="273">
        <v>101</v>
      </c>
      <c r="B128" s="305"/>
      <c r="C128" s="386"/>
      <c r="D128" s="182"/>
      <c r="E128" s="183"/>
      <c r="F128" s="333"/>
      <c r="G128" s="346"/>
    </row>
    <row r="129" spans="1:7" s="144" customFormat="1" ht="15.5" x14ac:dyDescent="0.35">
      <c r="A129" s="273">
        <v>102</v>
      </c>
      <c r="B129" s="305"/>
      <c r="C129" s="386"/>
      <c r="D129" s="182"/>
      <c r="E129" s="183"/>
      <c r="F129" s="333"/>
      <c r="G129" s="346"/>
    </row>
    <row r="130" spans="1:7" s="144" customFormat="1" ht="15.5" x14ac:dyDescent="0.35">
      <c r="A130" s="273">
        <v>103</v>
      </c>
      <c r="B130" s="305"/>
      <c r="C130" s="386"/>
      <c r="D130" s="182"/>
      <c r="E130" s="183"/>
      <c r="F130" s="333"/>
      <c r="G130" s="346"/>
    </row>
    <row r="131" spans="1:7" s="144" customFormat="1" ht="15.5" x14ac:dyDescent="0.35">
      <c r="A131" s="273">
        <v>104</v>
      </c>
      <c r="B131" s="305"/>
      <c r="C131" s="386"/>
      <c r="D131" s="182"/>
      <c r="E131" s="183"/>
      <c r="F131" s="333"/>
      <c r="G131" s="346"/>
    </row>
    <row r="132" spans="1:7" s="144" customFormat="1" ht="15.5" x14ac:dyDescent="0.35">
      <c r="A132" s="273">
        <v>105</v>
      </c>
      <c r="B132" s="305"/>
      <c r="C132" s="386"/>
      <c r="D132" s="182"/>
      <c r="E132" s="183"/>
      <c r="F132" s="333"/>
      <c r="G132" s="346"/>
    </row>
    <row r="133" spans="1:7" s="144" customFormat="1" ht="15.5" x14ac:dyDescent="0.35">
      <c r="A133" s="273">
        <v>106</v>
      </c>
      <c r="B133" s="305"/>
      <c r="C133" s="386"/>
      <c r="D133" s="182"/>
      <c r="E133" s="183"/>
      <c r="F133" s="333"/>
      <c r="G133" s="346"/>
    </row>
    <row r="134" spans="1:7" s="144" customFormat="1" ht="15.5" x14ac:dyDescent="0.35">
      <c r="A134" s="273">
        <v>107</v>
      </c>
      <c r="B134" s="305"/>
      <c r="C134" s="386"/>
      <c r="D134" s="182"/>
      <c r="E134" s="183"/>
      <c r="F134" s="333"/>
      <c r="G134" s="346"/>
    </row>
    <row r="135" spans="1:7" s="144" customFormat="1" ht="15.5" x14ac:dyDescent="0.35">
      <c r="A135" s="273">
        <v>108</v>
      </c>
      <c r="B135" s="305"/>
      <c r="C135" s="386"/>
      <c r="D135" s="182"/>
      <c r="E135" s="183"/>
      <c r="F135" s="333"/>
      <c r="G135" s="346"/>
    </row>
    <row r="136" spans="1:7" s="144" customFormat="1" ht="15.5" x14ac:dyDescent="0.35">
      <c r="A136" s="273">
        <v>109</v>
      </c>
      <c r="B136" s="305"/>
      <c r="C136" s="386"/>
      <c r="D136" s="182"/>
      <c r="E136" s="183"/>
      <c r="F136" s="333"/>
      <c r="G136" s="346"/>
    </row>
    <row r="137" spans="1:7" s="144" customFormat="1" ht="15.5" x14ac:dyDescent="0.35">
      <c r="A137" s="273">
        <v>110</v>
      </c>
      <c r="B137" s="305"/>
      <c r="C137" s="386"/>
      <c r="D137" s="182"/>
      <c r="E137" s="183"/>
      <c r="F137" s="333"/>
      <c r="G137" s="346"/>
    </row>
    <row r="138" spans="1:7" s="144" customFormat="1" ht="15.5" x14ac:dyDescent="0.35">
      <c r="A138" s="273">
        <v>111</v>
      </c>
      <c r="B138" s="305"/>
      <c r="C138" s="386"/>
      <c r="D138" s="182"/>
      <c r="E138" s="183"/>
      <c r="F138" s="333"/>
      <c r="G138" s="346"/>
    </row>
    <row r="139" spans="1:7" s="144" customFormat="1" ht="15.5" x14ac:dyDescent="0.35">
      <c r="A139" s="273">
        <v>112</v>
      </c>
      <c r="B139" s="305"/>
      <c r="C139" s="386"/>
      <c r="D139" s="182"/>
      <c r="E139" s="183"/>
      <c r="F139" s="333"/>
      <c r="G139" s="346"/>
    </row>
    <row r="140" spans="1:7" s="144" customFormat="1" ht="15.5" x14ac:dyDescent="0.35">
      <c r="A140" s="273">
        <v>113</v>
      </c>
      <c r="B140" s="305"/>
      <c r="C140" s="386"/>
      <c r="D140" s="182"/>
      <c r="E140" s="183"/>
      <c r="F140" s="333"/>
      <c r="G140" s="346"/>
    </row>
    <row r="141" spans="1:7" s="144" customFormat="1" ht="15.5" x14ac:dyDescent="0.35">
      <c r="A141" s="273">
        <v>114</v>
      </c>
      <c r="B141" s="305"/>
      <c r="C141" s="386"/>
      <c r="D141" s="182"/>
      <c r="E141" s="183"/>
      <c r="F141" s="333"/>
      <c r="G141" s="346"/>
    </row>
    <row r="142" spans="1:7" s="144" customFormat="1" ht="15.5" x14ac:dyDescent="0.35">
      <c r="A142" s="273">
        <v>115</v>
      </c>
      <c r="B142" s="305"/>
      <c r="C142" s="386"/>
      <c r="D142" s="182"/>
      <c r="E142" s="183"/>
      <c r="F142" s="333"/>
      <c r="G142" s="346"/>
    </row>
    <row r="143" spans="1:7" s="144" customFormat="1" ht="15.5" x14ac:dyDescent="0.35">
      <c r="A143" s="273">
        <v>116</v>
      </c>
      <c r="B143" s="305"/>
      <c r="C143" s="386"/>
      <c r="D143" s="182"/>
      <c r="E143" s="183"/>
      <c r="F143" s="333"/>
      <c r="G143" s="346"/>
    </row>
    <row r="144" spans="1:7" s="144" customFormat="1" ht="15.5" x14ac:dyDescent="0.35">
      <c r="A144" s="273">
        <v>117</v>
      </c>
      <c r="B144" s="305"/>
      <c r="C144" s="386"/>
      <c r="D144" s="182"/>
      <c r="E144" s="183"/>
      <c r="F144" s="333"/>
      <c r="G144" s="346"/>
    </row>
    <row r="145" spans="1:7" s="144" customFormat="1" ht="15.5" x14ac:dyDescent="0.35">
      <c r="A145" s="273">
        <v>118</v>
      </c>
      <c r="B145" s="305"/>
      <c r="C145" s="386"/>
      <c r="D145" s="182"/>
      <c r="E145" s="183"/>
      <c r="F145" s="333"/>
      <c r="G145" s="346"/>
    </row>
    <row r="146" spans="1:7" s="144" customFormat="1" ht="15.5" x14ac:dyDescent="0.35">
      <c r="A146" s="273">
        <v>119</v>
      </c>
      <c r="B146" s="305"/>
      <c r="C146" s="386"/>
      <c r="D146" s="182"/>
      <c r="E146" s="183"/>
      <c r="F146" s="333"/>
      <c r="G146" s="346"/>
    </row>
    <row r="147" spans="1:7" s="144" customFormat="1" ht="15.5" x14ac:dyDescent="0.35">
      <c r="A147" s="273">
        <v>120</v>
      </c>
      <c r="B147" s="305"/>
      <c r="C147" s="386"/>
      <c r="D147" s="182"/>
      <c r="E147" s="183"/>
      <c r="F147" s="333"/>
      <c r="G147" s="346"/>
    </row>
    <row r="148" spans="1:7" s="144" customFormat="1" ht="15.5" x14ac:dyDescent="0.35">
      <c r="A148" s="273">
        <v>121</v>
      </c>
      <c r="B148" s="305"/>
      <c r="C148" s="386"/>
      <c r="D148" s="182"/>
      <c r="E148" s="183"/>
      <c r="F148" s="333"/>
      <c r="G148" s="346"/>
    </row>
    <row r="149" spans="1:7" s="144" customFormat="1" ht="15.5" x14ac:dyDescent="0.35">
      <c r="A149" s="273">
        <v>122</v>
      </c>
      <c r="B149" s="305"/>
      <c r="C149" s="386"/>
      <c r="D149" s="182"/>
      <c r="E149" s="183"/>
      <c r="F149" s="333"/>
      <c r="G149" s="346"/>
    </row>
    <row r="150" spans="1:7" s="144" customFormat="1" ht="15.5" x14ac:dyDescent="0.35">
      <c r="A150" s="273">
        <v>123</v>
      </c>
      <c r="B150" s="305"/>
      <c r="C150" s="386"/>
      <c r="D150" s="182"/>
      <c r="E150" s="183"/>
      <c r="F150" s="333"/>
      <c r="G150" s="346"/>
    </row>
    <row r="151" spans="1:7" s="144" customFormat="1" ht="15.5" x14ac:dyDescent="0.35">
      <c r="A151" s="273">
        <v>124</v>
      </c>
      <c r="B151" s="305"/>
      <c r="C151" s="386"/>
      <c r="D151" s="182"/>
      <c r="E151" s="183"/>
      <c r="F151" s="333"/>
      <c r="G151" s="346"/>
    </row>
    <row r="152" spans="1:7" s="144" customFormat="1" ht="15.5" x14ac:dyDescent="0.35">
      <c r="A152" s="273">
        <v>125</v>
      </c>
      <c r="B152" s="305"/>
      <c r="C152" s="386"/>
      <c r="D152" s="182"/>
      <c r="E152" s="183"/>
      <c r="F152" s="333"/>
      <c r="G152" s="346"/>
    </row>
    <row r="153" spans="1:7" s="144" customFormat="1" ht="15.5" x14ac:dyDescent="0.35">
      <c r="A153" s="273">
        <v>126</v>
      </c>
      <c r="B153" s="305"/>
      <c r="C153" s="386"/>
      <c r="D153" s="182"/>
      <c r="E153" s="183"/>
      <c r="F153" s="333"/>
      <c r="G153" s="346"/>
    </row>
    <row r="154" spans="1:7" s="144" customFormat="1" ht="15.5" x14ac:dyDescent="0.35">
      <c r="A154" s="273">
        <v>127</v>
      </c>
      <c r="B154" s="305"/>
      <c r="C154" s="386"/>
      <c r="D154" s="182"/>
      <c r="E154" s="183"/>
      <c r="F154" s="333"/>
      <c r="G154" s="346"/>
    </row>
    <row r="155" spans="1:7" s="144" customFormat="1" ht="15.5" x14ac:dyDescent="0.35">
      <c r="A155" s="273">
        <v>128</v>
      </c>
      <c r="B155" s="305"/>
      <c r="C155" s="386"/>
      <c r="D155" s="182"/>
      <c r="E155" s="183"/>
      <c r="F155" s="333"/>
      <c r="G155" s="346"/>
    </row>
    <row r="156" spans="1:7" s="144" customFormat="1" ht="15.5" x14ac:dyDescent="0.35">
      <c r="A156" s="273">
        <v>129</v>
      </c>
      <c r="B156" s="305"/>
      <c r="C156" s="386"/>
      <c r="D156" s="182"/>
      <c r="E156" s="183"/>
      <c r="F156" s="333"/>
      <c r="G156" s="346"/>
    </row>
    <row r="157" spans="1:7" s="144" customFormat="1" ht="15.5" x14ac:dyDescent="0.35">
      <c r="A157" s="273">
        <v>130</v>
      </c>
      <c r="B157" s="305"/>
      <c r="C157" s="386"/>
      <c r="D157" s="182"/>
      <c r="E157" s="183"/>
      <c r="F157" s="333"/>
      <c r="G157" s="346"/>
    </row>
    <row r="158" spans="1:7" s="144" customFormat="1" ht="15.5" x14ac:dyDescent="0.35">
      <c r="A158" s="273">
        <v>131</v>
      </c>
      <c r="B158" s="305"/>
      <c r="C158" s="386"/>
      <c r="D158" s="182"/>
      <c r="E158" s="183"/>
      <c r="F158" s="333"/>
      <c r="G158" s="346"/>
    </row>
    <row r="159" spans="1:7" s="144" customFormat="1" ht="15.5" x14ac:dyDescent="0.35">
      <c r="A159" s="273">
        <v>132</v>
      </c>
      <c r="B159" s="305"/>
      <c r="C159" s="386"/>
      <c r="D159" s="182"/>
      <c r="E159" s="183"/>
      <c r="F159" s="333"/>
      <c r="G159" s="346"/>
    </row>
    <row r="160" spans="1:7" s="144" customFormat="1" ht="15.5" x14ac:dyDescent="0.35">
      <c r="A160" s="273">
        <v>133</v>
      </c>
      <c r="B160" s="305"/>
      <c r="C160" s="386"/>
      <c r="D160" s="182"/>
      <c r="E160" s="183"/>
      <c r="F160" s="333"/>
      <c r="G160" s="346"/>
    </row>
    <row r="161" spans="1:7" s="144" customFormat="1" ht="15.5" x14ac:dyDescent="0.35">
      <c r="A161" s="273">
        <v>134</v>
      </c>
      <c r="B161" s="305"/>
      <c r="C161" s="386"/>
      <c r="D161" s="182"/>
      <c r="E161" s="183"/>
      <c r="F161" s="333"/>
      <c r="G161" s="346"/>
    </row>
    <row r="162" spans="1:7" s="144" customFormat="1" ht="15.5" x14ac:dyDescent="0.35">
      <c r="A162" s="273">
        <v>135</v>
      </c>
      <c r="B162" s="305"/>
      <c r="C162" s="386"/>
      <c r="D162" s="182"/>
      <c r="E162" s="183"/>
      <c r="F162" s="333"/>
      <c r="G162" s="346"/>
    </row>
    <row r="163" spans="1:7" s="144" customFormat="1" ht="15.5" x14ac:dyDescent="0.35">
      <c r="A163" s="273">
        <v>136</v>
      </c>
      <c r="B163" s="305"/>
      <c r="C163" s="386"/>
      <c r="D163" s="182"/>
      <c r="E163" s="183"/>
      <c r="F163" s="333"/>
      <c r="G163" s="346"/>
    </row>
    <row r="164" spans="1:7" s="144" customFormat="1" ht="15.5" x14ac:dyDescent="0.35">
      <c r="A164" s="273">
        <v>137</v>
      </c>
      <c r="B164" s="305"/>
      <c r="C164" s="386"/>
      <c r="D164" s="182"/>
      <c r="E164" s="183"/>
      <c r="F164" s="333"/>
      <c r="G164" s="346"/>
    </row>
    <row r="165" spans="1:7" s="144" customFormat="1" ht="15.5" x14ac:dyDescent="0.35">
      <c r="A165" s="273">
        <v>138</v>
      </c>
      <c r="B165" s="305"/>
      <c r="C165" s="386"/>
      <c r="D165" s="182"/>
      <c r="E165" s="183"/>
      <c r="F165" s="333"/>
      <c r="G165" s="346"/>
    </row>
    <row r="166" spans="1:7" s="144" customFormat="1" ht="15.5" x14ac:dyDescent="0.35">
      <c r="A166" s="273">
        <v>139</v>
      </c>
      <c r="B166" s="305"/>
      <c r="C166" s="386"/>
      <c r="D166" s="182"/>
      <c r="E166" s="183"/>
      <c r="F166" s="333"/>
      <c r="G166" s="346"/>
    </row>
    <row r="167" spans="1:7" s="144" customFormat="1" ht="15.5" x14ac:dyDescent="0.35">
      <c r="A167" s="273">
        <v>140</v>
      </c>
      <c r="B167" s="305"/>
      <c r="C167" s="386"/>
      <c r="D167" s="182"/>
      <c r="E167" s="183"/>
      <c r="F167" s="333"/>
      <c r="G167" s="346"/>
    </row>
    <row r="168" spans="1:7" s="144" customFormat="1" ht="15.5" x14ac:dyDescent="0.35">
      <c r="A168" s="273">
        <v>141</v>
      </c>
      <c r="B168" s="305"/>
      <c r="C168" s="386"/>
      <c r="D168" s="182"/>
      <c r="E168" s="183"/>
      <c r="F168" s="333"/>
      <c r="G168" s="346"/>
    </row>
    <row r="169" spans="1:7" s="144" customFormat="1" ht="15.5" x14ac:dyDescent="0.35">
      <c r="A169" s="273">
        <v>142</v>
      </c>
      <c r="B169" s="305"/>
      <c r="C169" s="386"/>
      <c r="D169" s="182"/>
      <c r="E169" s="183"/>
      <c r="F169" s="333"/>
      <c r="G169" s="346"/>
    </row>
    <row r="170" spans="1:7" s="144" customFormat="1" ht="15.5" x14ac:dyDescent="0.35">
      <c r="A170" s="273">
        <v>143</v>
      </c>
      <c r="B170" s="305"/>
      <c r="C170" s="386"/>
      <c r="D170" s="182"/>
      <c r="E170" s="183"/>
      <c r="F170" s="333"/>
      <c r="G170" s="346"/>
    </row>
    <row r="171" spans="1:7" s="144" customFormat="1" ht="15.5" x14ac:dyDescent="0.35">
      <c r="A171" s="273">
        <v>144</v>
      </c>
      <c r="B171" s="305"/>
      <c r="C171" s="386"/>
      <c r="D171" s="182"/>
      <c r="E171" s="183"/>
      <c r="F171" s="333"/>
      <c r="G171" s="346"/>
    </row>
    <row r="172" spans="1:7" s="144" customFormat="1" ht="15.5" x14ac:dyDescent="0.35">
      <c r="A172" s="273">
        <v>145</v>
      </c>
      <c r="B172" s="305"/>
      <c r="C172" s="386"/>
      <c r="D172" s="182"/>
      <c r="E172" s="183"/>
      <c r="F172" s="333"/>
      <c r="G172" s="346"/>
    </row>
    <row r="173" spans="1:7" s="144" customFormat="1" ht="15.5" x14ac:dyDescent="0.35">
      <c r="A173" s="273">
        <v>146</v>
      </c>
      <c r="B173" s="305"/>
      <c r="C173" s="386"/>
      <c r="D173" s="182"/>
      <c r="E173" s="183"/>
      <c r="F173" s="333"/>
      <c r="G173" s="346"/>
    </row>
    <row r="174" spans="1:7" s="144" customFormat="1" ht="15.5" x14ac:dyDescent="0.35">
      <c r="A174" s="273">
        <v>147</v>
      </c>
      <c r="B174" s="305"/>
      <c r="C174" s="386"/>
      <c r="D174" s="182"/>
      <c r="E174" s="183"/>
      <c r="F174" s="333"/>
      <c r="G174" s="346"/>
    </row>
    <row r="175" spans="1:7" s="144" customFormat="1" ht="15.5" x14ac:dyDescent="0.35">
      <c r="A175" s="273">
        <v>148</v>
      </c>
      <c r="B175" s="305"/>
      <c r="C175" s="386"/>
      <c r="D175" s="182"/>
      <c r="E175" s="183"/>
      <c r="F175" s="333"/>
      <c r="G175" s="346"/>
    </row>
    <row r="176" spans="1:7" s="144" customFormat="1" ht="15.5" x14ac:dyDescent="0.35">
      <c r="A176" s="273">
        <v>149</v>
      </c>
      <c r="B176" s="305"/>
      <c r="C176" s="386"/>
      <c r="D176" s="182"/>
      <c r="E176" s="183"/>
      <c r="F176" s="333"/>
      <c r="G176" s="346"/>
    </row>
    <row r="177" spans="1:7" s="144" customFormat="1" ht="15.5" x14ac:dyDescent="0.35">
      <c r="A177" s="273">
        <v>150</v>
      </c>
      <c r="B177" s="305"/>
      <c r="C177" s="386"/>
      <c r="D177" s="182"/>
      <c r="E177" s="183"/>
      <c r="F177" s="333"/>
      <c r="G177" s="346"/>
    </row>
    <row r="178" spans="1:7" s="144" customFormat="1" ht="15.5" x14ac:dyDescent="0.35">
      <c r="A178" s="273">
        <v>151</v>
      </c>
      <c r="B178" s="305"/>
      <c r="C178" s="386"/>
      <c r="D178" s="182"/>
      <c r="E178" s="183"/>
      <c r="F178" s="333"/>
      <c r="G178" s="346"/>
    </row>
    <row r="179" spans="1:7" s="144" customFormat="1" ht="15.5" x14ac:dyDescent="0.35">
      <c r="A179" s="273">
        <v>152</v>
      </c>
      <c r="B179" s="305"/>
      <c r="C179" s="386"/>
      <c r="D179" s="182"/>
      <c r="E179" s="183"/>
      <c r="F179" s="333"/>
      <c r="G179" s="346"/>
    </row>
    <row r="180" spans="1:7" s="144" customFormat="1" ht="15.5" x14ac:dyDescent="0.35">
      <c r="A180" s="273">
        <v>153</v>
      </c>
      <c r="B180" s="305"/>
      <c r="C180" s="386"/>
      <c r="D180" s="182"/>
      <c r="E180" s="183"/>
      <c r="F180" s="333"/>
      <c r="G180" s="346"/>
    </row>
    <row r="181" spans="1:7" s="144" customFormat="1" ht="15.5" x14ac:dyDescent="0.35">
      <c r="A181" s="273">
        <v>154</v>
      </c>
      <c r="B181" s="305"/>
      <c r="C181" s="386"/>
      <c r="D181" s="182"/>
      <c r="E181" s="183"/>
      <c r="F181" s="333"/>
      <c r="G181" s="346"/>
    </row>
    <row r="182" spans="1:7" s="144" customFormat="1" ht="15.5" x14ac:dyDescent="0.35">
      <c r="A182" s="273">
        <v>155</v>
      </c>
      <c r="B182" s="305"/>
      <c r="C182" s="386"/>
      <c r="D182" s="182"/>
      <c r="E182" s="183"/>
      <c r="F182" s="333"/>
      <c r="G182" s="346"/>
    </row>
    <row r="183" spans="1:7" s="144" customFormat="1" ht="15.5" x14ac:dyDescent="0.35">
      <c r="A183" s="273">
        <v>156</v>
      </c>
      <c r="B183" s="305"/>
      <c r="C183" s="386"/>
      <c r="D183" s="182"/>
      <c r="E183" s="183"/>
      <c r="F183" s="333"/>
      <c r="G183" s="346"/>
    </row>
    <row r="184" spans="1:7" s="144" customFormat="1" ht="15.5" x14ac:dyDescent="0.35">
      <c r="A184" s="273">
        <v>157</v>
      </c>
      <c r="B184" s="305"/>
      <c r="C184" s="386"/>
      <c r="D184" s="182"/>
      <c r="E184" s="183"/>
      <c r="F184" s="333"/>
      <c r="G184" s="346"/>
    </row>
    <row r="185" spans="1:7" s="144" customFormat="1" ht="15.5" x14ac:dyDescent="0.35">
      <c r="A185" s="273">
        <v>158</v>
      </c>
      <c r="B185" s="305"/>
      <c r="C185" s="386"/>
      <c r="D185" s="182"/>
      <c r="E185" s="183"/>
      <c r="F185" s="333"/>
      <c r="G185" s="346"/>
    </row>
    <row r="186" spans="1:7" s="144" customFormat="1" ht="15.5" x14ac:dyDescent="0.35">
      <c r="A186" s="273">
        <v>159</v>
      </c>
      <c r="B186" s="305"/>
      <c r="C186" s="386"/>
      <c r="D186" s="182"/>
      <c r="E186" s="183"/>
      <c r="F186" s="333"/>
      <c r="G186" s="346"/>
    </row>
    <row r="187" spans="1:7" s="144" customFormat="1" ht="15.5" x14ac:dyDescent="0.35">
      <c r="A187" s="273">
        <v>160</v>
      </c>
      <c r="B187" s="305"/>
      <c r="C187" s="386"/>
      <c r="D187" s="182"/>
      <c r="E187" s="183"/>
      <c r="F187" s="333"/>
      <c r="G187" s="346"/>
    </row>
    <row r="188" spans="1:7" s="144" customFormat="1" ht="15.5" x14ac:dyDescent="0.35">
      <c r="A188" s="273">
        <v>161</v>
      </c>
      <c r="B188" s="305"/>
      <c r="C188" s="386"/>
      <c r="D188" s="182"/>
      <c r="E188" s="183"/>
      <c r="F188" s="333"/>
      <c r="G188" s="346"/>
    </row>
    <row r="189" spans="1:7" s="144" customFormat="1" ht="15.5" x14ac:dyDescent="0.35">
      <c r="A189" s="273">
        <v>162</v>
      </c>
      <c r="B189" s="305"/>
      <c r="C189" s="386"/>
      <c r="D189" s="182"/>
      <c r="E189" s="183"/>
      <c r="F189" s="333"/>
      <c r="G189" s="346"/>
    </row>
    <row r="190" spans="1:7" s="144" customFormat="1" ht="15.5" x14ac:dyDescent="0.35">
      <c r="A190" s="273">
        <v>163</v>
      </c>
      <c r="B190" s="305"/>
      <c r="C190" s="386"/>
      <c r="D190" s="182"/>
      <c r="E190" s="183"/>
      <c r="F190" s="333"/>
      <c r="G190" s="346"/>
    </row>
    <row r="191" spans="1:7" s="144" customFormat="1" ht="15.5" x14ac:dyDescent="0.35">
      <c r="A191" s="273">
        <v>164</v>
      </c>
      <c r="B191" s="305"/>
      <c r="C191" s="386"/>
      <c r="D191" s="182"/>
      <c r="E191" s="183"/>
      <c r="F191" s="333"/>
      <c r="G191" s="346"/>
    </row>
    <row r="192" spans="1:7" s="144" customFormat="1" ht="15.5" x14ac:dyDescent="0.35">
      <c r="A192" s="273">
        <v>165</v>
      </c>
      <c r="B192" s="305"/>
      <c r="C192" s="386"/>
      <c r="D192" s="182"/>
      <c r="E192" s="183"/>
      <c r="F192" s="333"/>
      <c r="G192" s="346"/>
    </row>
    <row r="193" spans="1:7" s="144" customFormat="1" ht="15.5" x14ac:dyDescent="0.35">
      <c r="A193" s="273">
        <v>166</v>
      </c>
      <c r="B193" s="305"/>
      <c r="C193" s="386"/>
      <c r="D193" s="182"/>
      <c r="E193" s="183"/>
      <c r="F193" s="333"/>
      <c r="G193" s="346"/>
    </row>
    <row r="194" spans="1:7" s="144" customFormat="1" ht="15.5" x14ac:dyDescent="0.35">
      <c r="A194" s="273">
        <v>167</v>
      </c>
      <c r="B194" s="305"/>
      <c r="C194" s="386"/>
      <c r="D194" s="182"/>
      <c r="E194" s="183"/>
      <c r="F194" s="333"/>
      <c r="G194" s="346"/>
    </row>
    <row r="195" spans="1:7" s="144" customFormat="1" ht="15.5" x14ac:dyDescent="0.35">
      <c r="A195" s="273">
        <v>168</v>
      </c>
      <c r="B195" s="305"/>
      <c r="C195" s="386"/>
      <c r="D195" s="182"/>
      <c r="E195" s="183"/>
      <c r="F195" s="333"/>
      <c r="G195" s="346"/>
    </row>
    <row r="196" spans="1:7" s="144" customFormat="1" ht="15.5" x14ac:dyDescent="0.35">
      <c r="A196" s="273">
        <v>169</v>
      </c>
      <c r="B196" s="305"/>
      <c r="C196" s="386"/>
      <c r="D196" s="182"/>
      <c r="E196" s="183"/>
      <c r="F196" s="333"/>
      <c r="G196" s="346"/>
    </row>
    <row r="197" spans="1:7" s="144" customFormat="1" ht="15.5" x14ac:dyDescent="0.35">
      <c r="A197" s="273">
        <v>170</v>
      </c>
      <c r="B197" s="305"/>
      <c r="C197" s="386"/>
      <c r="D197" s="182"/>
      <c r="E197" s="183"/>
      <c r="F197" s="333"/>
      <c r="G197" s="346"/>
    </row>
    <row r="198" spans="1:7" s="144" customFormat="1" ht="15.5" x14ac:dyDescent="0.35">
      <c r="A198" s="273">
        <v>171</v>
      </c>
      <c r="B198" s="305"/>
      <c r="C198" s="386"/>
      <c r="D198" s="182"/>
      <c r="E198" s="183"/>
      <c r="F198" s="333"/>
      <c r="G198" s="346"/>
    </row>
    <row r="199" spans="1:7" s="144" customFormat="1" ht="15.5" x14ac:dyDescent="0.35">
      <c r="A199" s="273">
        <v>172</v>
      </c>
      <c r="B199" s="305"/>
      <c r="C199" s="386"/>
      <c r="D199" s="182"/>
      <c r="E199" s="183"/>
      <c r="F199" s="333"/>
      <c r="G199" s="346"/>
    </row>
    <row r="200" spans="1:7" s="144" customFormat="1" ht="15.5" x14ac:dyDescent="0.35">
      <c r="A200" s="273">
        <v>173</v>
      </c>
      <c r="B200" s="305"/>
      <c r="C200" s="386"/>
      <c r="D200" s="182"/>
      <c r="E200" s="183"/>
      <c r="F200" s="333"/>
      <c r="G200" s="346"/>
    </row>
    <row r="201" spans="1:7" s="144" customFormat="1" ht="15.5" x14ac:dyDescent="0.35">
      <c r="A201" s="273">
        <v>174</v>
      </c>
      <c r="B201" s="305"/>
      <c r="C201" s="386"/>
      <c r="D201" s="182"/>
      <c r="E201" s="183"/>
      <c r="F201" s="333"/>
      <c r="G201" s="346"/>
    </row>
    <row r="202" spans="1:7" s="144" customFormat="1" ht="15.5" x14ac:dyDescent="0.35">
      <c r="A202" s="273">
        <v>175</v>
      </c>
      <c r="B202" s="305"/>
      <c r="C202" s="386"/>
      <c r="D202" s="182"/>
      <c r="E202" s="183"/>
      <c r="F202" s="333"/>
      <c r="G202" s="346"/>
    </row>
    <row r="203" spans="1:7" s="144" customFormat="1" ht="15.5" x14ac:dyDescent="0.35">
      <c r="A203" s="273">
        <v>176</v>
      </c>
      <c r="B203" s="305"/>
      <c r="C203" s="386"/>
      <c r="D203" s="182"/>
      <c r="E203" s="183"/>
      <c r="F203" s="333"/>
      <c r="G203" s="346"/>
    </row>
    <row r="204" spans="1:7" s="144" customFormat="1" ht="15.5" x14ac:dyDescent="0.35">
      <c r="A204" s="273">
        <v>177</v>
      </c>
      <c r="B204" s="305"/>
      <c r="C204" s="386"/>
      <c r="D204" s="182"/>
      <c r="E204" s="183"/>
      <c r="F204" s="333"/>
      <c r="G204" s="346"/>
    </row>
    <row r="205" spans="1:7" s="144" customFormat="1" ht="15.5" x14ac:dyDescent="0.35">
      <c r="A205" s="273">
        <v>178</v>
      </c>
      <c r="B205" s="305"/>
      <c r="C205" s="386"/>
      <c r="D205" s="182"/>
      <c r="E205" s="183"/>
      <c r="F205" s="333"/>
      <c r="G205" s="346"/>
    </row>
    <row r="206" spans="1:7" s="144" customFormat="1" ht="15.5" x14ac:dyDescent="0.35">
      <c r="A206" s="273">
        <v>179</v>
      </c>
      <c r="B206" s="305"/>
      <c r="C206" s="386"/>
      <c r="D206" s="182"/>
      <c r="E206" s="183"/>
      <c r="F206" s="333"/>
      <c r="G206" s="346"/>
    </row>
    <row r="207" spans="1:7" s="144" customFormat="1" ht="15.5" x14ac:dyDescent="0.35">
      <c r="A207" s="273">
        <v>180</v>
      </c>
      <c r="B207" s="305"/>
      <c r="C207" s="386"/>
      <c r="D207" s="182"/>
      <c r="E207" s="183"/>
      <c r="F207" s="333"/>
      <c r="G207" s="346"/>
    </row>
    <row r="208" spans="1:7" s="144" customFormat="1" ht="15.5" x14ac:dyDescent="0.35">
      <c r="A208" s="273">
        <v>181</v>
      </c>
      <c r="B208" s="305"/>
      <c r="C208" s="386"/>
      <c r="D208" s="182"/>
      <c r="E208" s="183"/>
      <c r="F208" s="333"/>
      <c r="G208" s="346"/>
    </row>
    <row r="209" spans="1:7" s="144" customFormat="1" ht="15.5" x14ac:dyDescent="0.35">
      <c r="A209" s="273">
        <v>182</v>
      </c>
      <c r="B209" s="305"/>
      <c r="C209" s="386"/>
      <c r="D209" s="182"/>
      <c r="E209" s="183"/>
      <c r="F209" s="333"/>
      <c r="G209" s="346"/>
    </row>
    <row r="210" spans="1:7" s="144" customFormat="1" ht="15.5" x14ac:dyDescent="0.35">
      <c r="A210" s="273">
        <v>183</v>
      </c>
      <c r="B210" s="305"/>
      <c r="C210" s="386"/>
      <c r="D210" s="182"/>
      <c r="E210" s="183"/>
      <c r="F210" s="333"/>
      <c r="G210" s="346"/>
    </row>
    <row r="211" spans="1:7" s="144" customFormat="1" ht="15.5" x14ac:dyDescent="0.35">
      <c r="A211" s="273">
        <v>184</v>
      </c>
      <c r="B211" s="305"/>
      <c r="C211" s="386"/>
      <c r="D211" s="182"/>
      <c r="E211" s="183"/>
      <c r="F211" s="333"/>
      <c r="G211" s="346"/>
    </row>
    <row r="212" spans="1:7" s="144" customFormat="1" ht="15.5" x14ac:dyDescent="0.35">
      <c r="A212" s="273">
        <v>185</v>
      </c>
      <c r="B212" s="305"/>
      <c r="C212" s="386"/>
      <c r="D212" s="182"/>
      <c r="E212" s="183"/>
      <c r="F212" s="333"/>
      <c r="G212" s="346"/>
    </row>
    <row r="213" spans="1:7" s="144" customFormat="1" ht="15.5" x14ac:dyDescent="0.35">
      <c r="A213" s="273">
        <v>186</v>
      </c>
      <c r="B213" s="305"/>
      <c r="C213" s="386"/>
      <c r="D213" s="182"/>
      <c r="E213" s="183"/>
      <c r="F213" s="333"/>
      <c r="G213" s="346"/>
    </row>
    <row r="214" spans="1:7" s="144" customFormat="1" ht="15.5" x14ac:dyDescent="0.35">
      <c r="A214" s="273">
        <v>187</v>
      </c>
      <c r="B214" s="305"/>
      <c r="C214" s="386"/>
      <c r="D214" s="182"/>
      <c r="E214" s="183"/>
      <c r="F214" s="333"/>
      <c r="G214" s="346"/>
    </row>
    <row r="215" spans="1:7" s="144" customFormat="1" ht="15.5" x14ac:dyDescent="0.35">
      <c r="A215" s="273">
        <v>188</v>
      </c>
      <c r="B215" s="305"/>
      <c r="C215" s="386"/>
      <c r="D215" s="182"/>
      <c r="E215" s="183"/>
      <c r="F215" s="333"/>
      <c r="G215" s="346"/>
    </row>
    <row r="216" spans="1:7" s="144" customFormat="1" ht="15.5" x14ac:dyDescent="0.35">
      <c r="A216" s="273">
        <v>189</v>
      </c>
      <c r="B216" s="305"/>
      <c r="C216" s="386"/>
      <c r="D216" s="182"/>
      <c r="E216" s="183"/>
      <c r="F216" s="333"/>
      <c r="G216" s="346"/>
    </row>
    <row r="217" spans="1:7" s="144" customFormat="1" ht="15.5" x14ac:dyDescent="0.35">
      <c r="A217" s="273">
        <v>190</v>
      </c>
      <c r="B217" s="305"/>
      <c r="C217" s="386"/>
      <c r="D217" s="182"/>
      <c r="E217" s="183"/>
      <c r="F217" s="333"/>
      <c r="G217" s="346"/>
    </row>
    <row r="218" spans="1:7" s="144" customFormat="1" ht="15.5" x14ac:dyDescent="0.35">
      <c r="A218" s="273">
        <v>191</v>
      </c>
      <c r="B218" s="305"/>
      <c r="C218" s="386"/>
      <c r="D218" s="182"/>
      <c r="E218" s="183"/>
      <c r="F218" s="333"/>
      <c r="G218" s="346"/>
    </row>
    <row r="219" spans="1:7" s="144" customFormat="1" ht="15.5" x14ac:dyDescent="0.35">
      <c r="A219" s="273">
        <v>192</v>
      </c>
      <c r="B219" s="305"/>
      <c r="C219" s="386"/>
      <c r="D219" s="182"/>
      <c r="E219" s="183"/>
      <c r="F219" s="333"/>
      <c r="G219" s="346"/>
    </row>
    <row r="220" spans="1:7" s="144" customFormat="1" ht="15.5" x14ac:dyDescent="0.35">
      <c r="A220" s="273">
        <v>193</v>
      </c>
      <c r="B220" s="305"/>
      <c r="C220" s="386"/>
      <c r="D220" s="182"/>
      <c r="E220" s="183"/>
      <c r="F220" s="333"/>
      <c r="G220" s="346"/>
    </row>
    <row r="221" spans="1:7" s="144" customFormat="1" ht="15.5" x14ac:dyDescent="0.35">
      <c r="A221" s="273">
        <v>194</v>
      </c>
      <c r="B221" s="305"/>
      <c r="C221" s="386"/>
      <c r="D221" s="182"/>
      <c r="E221" s="183"/>
      <c r="F221" s="333"/>
      <c r="G221" s="346"/>
    </row>
    <row r="222" spans="1:7" s="144" customFormat="1" ht="15.5" x14ac:dyDescent="0.35">
      <c r="A222" s="273">
        <v>195</v>
      </c>
      <c r="B222" s="305"/>
      <c r="C222" s="386"/>
      <c r="D222" s="182"/>
      <c r="E222" s="183"/>
      <c r="F222" s="333"/>
      <c r="G222" s="346"/>
    </row>
    <row r="223" spans="1:7" s="144" customFormat="1" ht="15.5" x14ac:dyDescent="0.35">
      <c r="A223" s="273">
        <v>196</v>
      </c>
      <c r="B223" s="305"/>
      <c r="C223" s="386"/>
      <c r="D223" s="182"/>
      <c r="E223" s="183"/>
      <c r="F223" s="333"/>
      <c r="G223" s="346"/>
    </row>
    <row r="224" spans="1:7" s="144" customFormat="1" ht="15.5" x14ac:dyDescent="0.35">
      <c r="A224" s="273">
        <v>197</v>
      </c>
      <c r="B224" s="305"/>
      <c r="C224" s="386"/>
      <c r="D224" s="182"/>
      <c r="E224" s="183"/>
      <c r="F224" s="333"/>
      <c r="G224" s="346"/>
    </row>
    <row r="225" spans="1:7" s="144" customFormat="1" ht="15.5" x14ac:dyDescent="0.35">
      <c r="A225" s="273">
        <v>198</v>
      </c>
      <c r="B225" s="305"/>
      <c r="C225" s="386"/>
      <c r="D225" s="182"/>
      <c r="E225" s="183"/>
      <c r="F225" s="333"/>
      <c r="G225" s="346"/>
    </row>
    <row r="226" spans="1:7" s="144" customFormat="1" ht="15.5" x14ac:dyDescent="0.35">
      <c r="A226" s="273">
        <v>199</v>
      </c>
      <c r="B226" s="305"/>
      <c r="C226" s="386"/>
      <c r="D226" s="182"/>
      <c r="E226" s="183"/>
      <c r="F226" s="333"/>
      <c r="G226" s="346"/>
    </row>
    <row r="227" spans="1:7" s="144" customFormat="1" ht="15.5" x14ac:dyDescent="0.35">
      <c r="A227" s="273">
        <v>200</v>
      </c>
      <c r="B227" s="305"/>
      <c r="C227" s="386"/>
      <c r="D227" s="182"/>
      <c r="E227" s="183"/>
      <c r="F227" s="333"/>
      <c r="G227" s="346"/>
    </row>
    <row r="228" spans="1:7" s="144" customFormat="1" ht="15.5" x14ac:dyDescent="0.35">
      <c r="A228" s="273">
        <v>201</v>
      </c>
      <c r="B228" s="305"/>
      <c r="C228" s="386"/>
      <c r="D228" s="182"/>
      <c r="E228" s="183"/>
      <c r="F228" s="333"/>
      <c r="G228" s="346"/>
    </row>
    <row r="229" spans="1:7" s="144" customFormat="1" ht="15.5" x14ac:dyDescent="0.35">
      <c r="A229" s="273">
        <v>202</v>
      </c>
      <c r="B229" s="305"/>
      <c r="C229" s="386"/>
      <c r="D229" s="182"/>
      <c r="E229" s="183"/>
      <c r="F229" s="333"/>
      <c r="G229" s="346"/>
    </row>
    <row r="230" spans="1:7" s="144" customFormat="1" ht="15.5" x14ac:dyDescent="0.35">
      <c r="A230" s="273">
        <v>203</v>
      </c>
      <c r="B230" s="305"/>
      <c r="C230" s="386"/>
      <c r="D230" s="182"/>
      <c r="E230" s="183"/>
      <c r="F230" s="333"/>
      <c r="G230" s="346"/>
    </row>
    <row r="231" spans="1:7" s="144" customFormat="1" ht="15.5" x14ac:dyDescent="0.35">
      <c r="A231" s="273">
        <v>204</v>
      </c>
      <c r="B231" s="305"/>
      <c r="C231" s="386"/>
      <c r="D231" s="182"/>
      <c r="E231" s="183"/>
      <c r="F231" s="333"/>
      <c r="G231" s="346"/>
    </row>
    <row r="232" spans="1:7" s="144" customFormat="1" ht="15.5" x14ac:dyDescent="0.35">
      <c r="A232" s="273">
        <v>205</v>
      </c>
      <c r="B232" s="305"/>
      <c r="C232" s="386"/>
      <c r="D232" s="182"/>
      <c r="E232" s="183"/>
      <c r="F232" s="333"/>
      <c r="G232" s="346"/>
    </row>
    <row r="233" spans="1:7" s="144" customFormat="1" ht="15.5" x14ac:dyDescent="0.35">
      <c r="A233" s="273">
        <v>206</v>
      </c>
      <c r="B233" s="305"/>
      <c r="C233" s="386"/>
      <c r="D233" s="182"/>
      <c r="E233" s="183"/>
      <c r="F233" s="333"/>
      <c r="G233" s="346"/>
    </row>
    <row r="234" spans="1:7" s="144" customFormat="1" ht="15.5" x14ac:dyDescent="0.35">
      <c r="A234" s="273">
        <v>207</v>
      </c>
      <c r="B234" s="305"/>
      <c r="C234" s="386"/>
      <c r="D234" s="182"/>
      <c r="E234" s="183"/>
      <c r="F234" s="333"/>
      <c r="G234" s="346"/>
    </row>
    <row r="235" spans="1:7" s="144" customFormat="1" ht="15.5" x14ac:dyDescent="0.35">
      <c r="A235" s="273">
        <v>208</v>
      </c>
      <c r="B235" s="305"/>
      <c r="C235" s="386"/>
      <c r="D235" s="182"/>
      <c r="E235" s="183"/>
      <c r="F235" s="333"/>
      <c r="G235" s="346"/>
    </row>
    <row r="236" spans="1:7" s="144" customFormat="1" ht="15.5" x14ac:dyDescent="0.35">
      <c r="A236" s="273">
        <v>209</v>
      </c>
      <c r="B236" s="305"/>
      <c r="C236" s="386"/>
      <c r="D236" s="182"/>
      <c r="E236" s="183"/>
      <c r="F236" s="333"/>
      <c r="G236" s="346"/>
    </row>
    <row r="237" spans="1:7" s="144" customFormat="1" ht="15.5" x14ac:dyDescent="0.35">
      <c r="A237" s="273">
        <v>210</v>
      </c>
      <c r="B237" s="305"/>
      <c r="C237" s="386"/>
      <c r="D237" s="182"/>
      <c r="E237" s="183"/>
      <c r="F237" s="333"/>
      <c r="G237" s="346"/>
    </row>
    <row r="238" spans="1:7" s="144" customFormat="1" ht="15.5" x14ac:dyDescent="0.35">
      <c r="A238" s="273">
        <v>211</v>
      </c>
      <c r="B238" s="305"/>
      <c r="C238" s="386"/>
      <c r="D238" s="182"/>
      <c r="E238" s="183"/>
      <c r="F238" s="333"/>
      <c r="G238" s="346"/>
    </row>
    <row r="239" spans="1:7" s="144" customFormat="1" ht="15.5" x14ac:dyDescent="0.35">
      <c r="A239" s="273">
        <v>212</v>
      </c>
      <c r="B239" s="305"/>
      <c r="C239" s="386"/>
      <c r="D239" s="182"/>
      <c r="E239" s="183"/>
      <c r="F239" s="333"/>
      <c r="G239" s="346"/>
    </row>
    <row r="240" spans="1:7" s="144" customFormat="1" ht="15.5" x14ac:dyDescent="0.35">
      <c r="A240" s="273">
        <v>213</v>
      </c>
      <c r="B240" s="305"/>
      <c r="C240" s="386"/>
      <c r="D240" s="182"/>
      <c r="E240" s="183"/>
      <c r="F240" s="333"/>
      <c r="G240" s="346"/>
    </row>
    <row r="241" spans="1:7" s="144" customFormat="1" ht="15.5" x14ac:dyDescent="0.35">
      <c r="A241" s="273">
        <v>214</v>
      </c>
      <c r="B241" s="305"/>
      <c r="C241" s="386"/>
      <c r="D241" s="182"/>
      <c r="E241" s="183"/>
      <c r="F241" s="333"/>
      <c r="G241" s="346"/>
    </row>
    <row r="242" spans="1:7" s="144" customFormat="1" ht="15.5" x14ac:dyDescent="0.35">
      <c r="A242" s="273">
        <v>215</v>
      </c>
      <c r="B242" s="305"/>
      <c r="C242" s="386"/>
      <c r="D242" s="182"/>
      <c r="E242" s="183"/>
      <c r="F242" s="333"/>
      <c r="G242" s="346"/>
    </row>
    <row r="243" spans="1:7" s="144" customFormat="1" ht="15.5" x14ac:dyDescent="0.35">
      <c r="A243" s="273">
        <v>216</v>
      </c>
      <c r="B243" s="305"/>
      <c r="C243" s="386"/>
      <c r="D243" s="182"/>
      <c r="E243" s="183"/>
      <c r="F243" s="333"/>
      <c r="G243" s="346"/>
    </row>
    <row r="244" spans="1:7" s="144" customFormat="1" ht="15.5" x14ac:dyDescent="0.35">
      <c r="A244" s="273">
        <v>217</v>
      </c>
      <c r="B244" s="305"/>
      <c r="C244" s="386"/>
      <c r="D244" s="182"/>
      <c r="E244" s="183"/>
      <c r="F244" s="333"/>
      <c r="G244" s="346"/>
    </row>
    <row r="245" spans="1:7" s="144" customFormat="1" ht="15.5" x14ac:dyDescent="0.35">
      <c r="A245" s="273">
        <v>218</v>
      </c>
      <c r="B245" s="305"/>
      <c r="C245" s="386"/>
      <c r="D245" s="182"/>
      <c r="E245" s="183"/>
      <c r="F245" s="333"/>
      <c r="G245" s="346"/>
    </row>
    <row r="246" spans="1:7" s="144" customFormat="1" ht="15.5" x14ac:dyDescent="0.35">
      <c r="A246" s="273">
        <v>219</v>
      </c>
      <c r="B246" s="305"/>
      <c r="C246" s="386"/>
      <c r="D246" s="182"/>
      <c r="E246" s="183"/>
      <c r="F246" s="333"/>
      <c r="G246" s="346"/>
    </row>
    <row r="247" spans="1:7" s="144" customFormat="1" ht="15.5" x14ac:dyDescent="0.35">
      <c r="A247" s="273">
        <v>220</v>
      </c>
      <c r="B247" s="305"/>
      <c r="C247" s="386"/>
      <c r="D247" s="182"/>
      <c r="E247" s="183"/>
      <c r="F247" s="333"/>
      <c r="G247" s="346"/>
    </row>
    <row r="248" spans="1:7" s="144" customFormat="1" ht="15.5" x14ac:dyDescent="0.35">
      <c r="A248" s="273">
        <v>221</v>
      </c>
      <c r="B248" s="305"/>
      <c r="C248" s="386"/>
      <c r="D248" s="182"/>
      <c r="E248" s="183"/>
      <c r="F248" s="333"/>
      <c r="G248" s="346"/>
    </row>
    <row r="249" spans="1:7" s="144" customFormat="1" ht="15.5" x14ac:dyDescent="0.35">
      <c r="A249" s="273">
        <v>222</v>
      </c>
      <c r="B249" s="305"/>
      <c r="C249" s="386"/>
      <c r="D249" s="182"/>
      <c r="E249" s="183"/>
      <c r="F249" s="333"/>
      <c r="G249" s="346"/>
    </row>
    <row r="250" spans="1:7" s="144" customFormat="1" ht="15.5" x14ac:dyDescent="0.35">
      <c r="A250" s="273">
        <v>223</v>
      </c>
      <c r="B250" s="305"/>
      <c r="C250" s="386"/>
      <c r="D250" s="182"/>
      <c r="E250" s="183"/>
      <c r="F250" s="333"/>
      <c r="G250" s="346"/>
    </row>
    <row r="251" spans="1:7" s="144" customFormat="1" ht="15.5" x14ac:dyDescent="0.35">
      <c r="A251" s="273">
        <v>224</v>
      </c>
      <c r="B251" s="305"/>
      <c r="C251" s="386"/>
      <c r="D251" s="182"/>
      <c r="E251" s="183"/>
      <c r="F251" s="333"/>
      <c r="G251" s="346"/>
    </row>
    <row r="252" spans="1:7" s="144" customFormat="1" ht="15.5" x14ac:dyDescent="0.35">
      <c r="A252" s="273">
        <v>225</v>
      </c>
      <c r="B252" s="305"/>
      <c r="C252" s="386"/>
      <c r="D252" s="182"/>
      <c r="E252" s="183"/>
      <c r="F252" s="333"/>
      <c r="G252" s="346"/>
    </row>
    <row r="253" spans="1:7" s="144" customFormat="1" ht="15.5" x14ac:dyDescent="0.35">
      <c r="A253" s="273">
        <v>226</v>
      </c>
      <c r="B253" s="305"/>
      <c r="C253" s="386"/>
      <c r="D253" s="182"/>
      <c r="E253" s="183"/>
      <c r="F253" s="333"/>
      <c r="G253" s="346"/>
    </row>
    <row r="254" spans="1:7" s="144" customFormat="1" ht="15.5" x14ac:dyDescent="0.35">
      <c r="A254" s="273">
        <v>227</v>
      </c>
      <c r="B254" s="305"/>
      <c r="C254" s="386"/>
      <c r="D254" s="182"/>
      <c r="E254" s="183"/>
      <c r="F254" s="333"/>
      <c r="G254" s="346"/>
    </row>
    <row r="255" spans="1:7" s="144" customFormat="1" ht="15.5" x14ac:dyDescent="0.35">
      <c r="A255" s="273">
        <v>228</v>
      </c>
      <c r="B255" s="305"/>
      <c r="C255" s="386"/>
      <c r="D255" s="182"/>
      <c r="E255" s="183"/>
      <c r="F255" s="333"/>
      <c r="G255" s="346"/>
    </row>
    <row r="256" spans="1:7" s="144" customFormat="1" ht="15.5" x14ac:dyDescent="0.35">
      <c r="A256" s="273">
        <v>229</v>
      </c>
      <c r="B256" s="305"/>
      <c r="C256" s="386"/>
      <c r="D256" s="182"/>
      <c r="E256" s="183"/>
      <c r="F256" s="333"/>
      <c r="G256" s="346"/>
    </row>
    <row r="257" spans="1:7" s="144" customFormat="1" ht="15.5" x14ac:dyDescent="0.35">
      <c r="A257" s="273">
        <v>230</v>
      </c>
      <c r="B257" s="305"/>
      <c r="C257" s="386"/>
      <c r="D257" s="182"/>
      <c r="E257" s="183"/>
      <c r="F257" s="333"/>
      <c r="G257" s="346"/>
    </row>
    <row r="258" spans="1:7" s="144" customFormat="1" ht="15.5" x14ac:dyDescent="0.35">
      <c r="A258" s="273">
        <v>231</v>
      </c>
      <c r="B258" s="305"/>
      <c r="C258" s="386"/>
      <c r="D258" s="182"/>
      <c r="E258" s="183"/>
      <c r="F258" s="333"/>
      <c r="G258" s="346"/>
    </row>
    <row r="259" spans="1:7" s="144" customFormat="1" ht="15.5" x14ac:dyDescent="0.35">
      <c r="A259" s="273">
        <v>232</v>
      </c>
      <c r="B259" s="305"/>
      <c r="C259" s="386"/>
      <c r="D259" s="182"/>
      <c r="E259" s="183"/>
      <c r="F259" s="333"/>
      <c r="G259" s="346"/>
    </row>
    <row r="260" spans="1:7" s="144" customFormat="1" ht="15.5" x14ac:dyDescent="0.35">
      <c r="A260" s="273">
        <v>233</v>
      </c>
      <c r="B260" s="305"/>
      <c r="C260" s="386"/>
      <c r="D260" s="182"/>
      <c r="E260" s="183"/>
      <c r="F260" s="333"/>
      <c r="G260" s="346"/>
    </row>
    <row r="261" spans="1:7" s="144" customFormat="1" ht="15.5" x14ac:dyDescent="0.35">
      <c r="A261" s="273">
        <v>234</v>
      </c>
      <c r="B261" s="305"/>
      <c r="C261" s="386"/>
      <c r="D261" s="182"/>
      <c r="E261" s="183"/>
      <c r="F261" s="333"/>
      <c r="G261" s="346"/>
    </row>
    <row r="262" spans="1:7" s="144" customFormat="1" ht="15.5" x14ac:dyDescent="0.35">
      <c r="A262" s="273">
        <v>235</v>
      </c>
      <c r="B262" s="305"/>
      <c r="C262" s="386"/>
      <c r="D262" s="182"/>
      <c r="E262" s="183"/>
      <c r="F262" s="333"/>
      <c r="G262" s="346"/>
    </row>
    <row r="263" spans="1:7" s="144" customFormat="1" ht="15.5" x14ac:dyDescent="0.35">
      <c r="A263" s="273">
        <v>236</v>
      </c>
      <c r="B263" s="305"/>
      <c r="C263" s="386"/>
      <c r="D263" s="182"/>
      <c r="E263" s="183"/>
      <c r="F263" s="333"/>
      <c r="G263" s="346"/>
    </row>
    <row r="264" spans="1:7" s="144" customFormat="1" ht="15.5" x14ac:dyDescent="0.35">
      <c r="A264" s="273">
        <v>237</v>
      </c>
      <c r="B264" s="305"/>
      <c r="C264" s="386"/>
      <c r="D264" s="182"/>
      <c r="E264" s="183"/>
      <c r="F264" s="333"/>
      <c r="G264" s="346"/>
    </row>
    <row r="265" spans="1:7" s="144" customFormat="1" ht="15.5" x14ac:dyDescent="0.35">
      <c r="A265" s="273">
        <v>238</v>
      </c>
      <c r="B265" s="305"/>
      <c r="C265" s="386"/>
      <c r="D265" s="182"/>
      <c r="E265" s="183"/>
      <c r="F265" s="333"/>
      <c r="G265" s="346"/>
    </row>
    <row r="266" spans="1:7" s="144" customFormat="1" ht="15.5" x14ac:dyDescent="0.35">
      <c r="A266" s="273">
        <v>239</v>
      </c>
      <c r="B266" s="305"/>
      <c r="C266" s="386"/>
      <c r="D266" s="182"/>
      <c r="E266" s="183"/>
      <c r="F266" s="333"/>
      <c r="G266" s="346"/>
    </row>
    <row r="267" spans="1:7" s="144" customFormat="1" ht="15.5" x14ac:dyDescent="0.35">
      <c r="A267" s="273">
        <v>240</v>
      </c>
      <c r="B267" s="305"/>
      <c r="C267" s="386"/>
      <c r="D267" s="182"/>
      <c r="E267" s="183"/>
      <c r="F267" s="333"/>
      <c r="G267" s="346"/>
    </row>
    <row r="268" spans="1:7" s="144" customFormat="1" ht="15.5" x14ac:dyDescent="0.35">
      <c r="A268" s="273">
        <v>241</v>
      </c>
      <c r="B268" s="305"/>
      <c r="C268" s="386"/>
      <c r="D268" s="182"/>
      <c r="E268" s="183"/>
      <c r="F268" s="333"/>
      <c r="G268" s="346"/>
    </row>
    <row r="269" spans="1:7" s="144" customFormat="1" ht="15.5" x14ac:dyDescent="0.35">
      <c r="A269" s="273">
        <v>242</v>
      </c>
      <c r="B269" s="305"/>
      <c r="C269" s="386"/>
      <c r="D269" s="182"/>
      <c r="E269" s="183"/>
      <c r="F269" s="333"/>
      <c r="G269" s="346"/>
    </row>
    <row r="270" spans="1:7" s="144" customFormat="1" ht="15.5" x14ac:dyDescent="0.35">
      <c r="A270" s="273">
        <v>243</v>
      </c>
      <c r="B270" s="305"/>
      <c r="C270" s="386"/>
      <c r="D270" s="182"/>
      <c r="E270" s="183"/>
      <c r="F270" s="333"/>
      <c r="G270" s="346"/>
    </row>
    <row r="271" spans="1:7" s="144" customFormat="1" ht="15.5" x14ac:dyDescent="0.35">
      <c r="A271" s="273">
        <v>244</v>
      </c>
      <c r="B271" s="305"/>
      <c r="C271" s="386"/>
      <c r="D271" s="182"/>
      <c r="E271" s="183"/>
      <c r="F271" s="333"/>
      <c r="G271" s="346"/>
    </row>
    <row r="272" spans="1:7" s="144" customFormat="1" ht="15.5" x14ac:dyDescent="0.35">
      <c r="A272" s="273">
        <v>245</v>
      </c>
      <c r="B272" s="305"/>
      <c r="C272" s="386"/>
      <c r="D272" s="182"/>
      <c r="E272" s="183"/>
      <c r="F272" s="333"/>
      <c r="G272" s="346"/>
    </row>
    <row r="273" spans="1:7" s="144" customFormat="1" ht="15.5" x14ac:dyDescent="0.35">
      <c r="A273" s="273">
        <v>246</v>
      </c>
      <c r="B273" s="305"/>
      <c r="C273" s="386"/>
      <c r="D273" s="182"/>
      <c r="E273" s="183"/>
      <c r="F273" s="333"/>
      <c r="G273" s="346"/>
    </row>
    <row r="274" spans="1:7" s="144" customFormat="1" ht="15.5" x14ac:dyDescent="0.35">
      <c r="A274" s="273">
        <v>247</v>
      </c>
      <c r="B274" s="305"/>
      <c r="C274" s="386"/>
      <c r="D274" s="182"/>
      <c r="E274" s="183"/>
      <c r="F274" s="333"/>
      <c r="G274" s="346"/>
    </row>
    <row r="275" spans="1:7" s="144" customFormat="1" ht="15.5" x14ac:dyDescent="0.35">
      <c r="A275" s="273">
        <v>248</v>
      </c>
      <c r="B275" s="305"/>
      <c r="C275" s="386"/>
      <c r="D275" s="182"/>
      <c r="E275" s="183"/>
      <c r="F275" s="333"/>
      <c r="G275" s="346"/>
    </row>
    <row r="276" spans="1:7" s="144" customFormat="1" ht="15.5" x14ac:dyDescent="0.35">
      <c r="A276" s="273">
        <v>249</v>
      </c>
      <c r="B276" s="305"/>
      <c r="C276" s="386"/>
      <c r="D276" s="182"/>
      <c r="E276" s="183"/>
      <c r="F276" s="333"/>
      <c r="G276" s="346"/>
    </row>
    <row r="277" spans="1:7" s="144" customFormat="1" ht="15.5" x14ac:dyDescent="0.35">
      <c r="A277" s="273">
        <v>250</v>
      </c>
      <c r="B277" s="305"/>
      <c r="C277" s="386"/>
      <c r="D277" s="182"/>
      <c r="E277" s="183"/>
      <c r="F277" s="333"/>
      <c r="G277" s="346"/>
    </row>
    <row r="278" spans="1:7" s="144" customFormat="1" ht="15.5" x14ac:dyDescent="0.35">
      <c r="A278" s="273">
        <v>251</v>
      </c>
      <c r="B278" s="305"/>
      <c r="C278" s="386"/>
      <c r="D278" s="182"/>
      <c r="E278" s="183"/>
      <c r="F278" s="333"/>
      <c r="G278" s="346"/>
    </row>
    <row r="279" spans="1:7" s="144" customFormat="1" ht="15.5" x14ac:dyDescent="0.35">
      <c r="A279" s="273">
        <v>252</v>
      </c>
      <c r="B279" s="305"/>
      <c r="C279" s="386"/>
      <c r="D279" s="182"/>
      <c r="E279" s="183"/>
      <c r="F279" s="333"/>
      <c r="G279" s="346"/>
    </row>
    <row r="280" spans="1:7" s="144" customFormat="1" ht="15.5" x14ac:dyDescent="0.35">
      <c r="A280" s="273">
        <v>253</v>
      </c>
      <c r="B280" s="305"/>
      <c r="C280" s="386"/>
      <c r="D280" s="182"/>
      <c r="E280" s="183"/>
      <c r="F280" s="333"/>
      <c r="G280" s="346"/>
    </row>
    <row r="281" spans="1:7" s="144" customFormat="1" ht="15.5" x14ac:dyDescent="0.35">
      <c r="A281" s="273">
        <v>254</v>
      </c>
      <c r="B281" s="305"/>
      <c r="C281" s="386"/>
      <c r="D281" s="182"/>
      <c r="E281" s="183"/>
      <c r="F281" s="333"/>
      <c r="G281" s="346"/>
    </row>
    <row r="282" spans="1:7" s="144" customFormat="1" ht="15.5" x14ac:dyDescent="0.35">
      <c r="A282" s="273">
        <v>255</v>
      </c>
      <c r="B282" s="305"/>
      <c r="C282" s="386"/>
      <c r="D282" s="182"/>
      <c r="E282" s="183"/>
      <c r="F282" s="333"/>
      <c r="G282" s="346"/>
    </row>
    <row r="283" spans="1:7" s="144" customFormat="1" ht="15.5" x14ac:dyDescent="0.35">
      <c r="A283" s="273">
        <v>256</v>
      </c>
      <c r="B283" s="305"/>
      <c r="C283" s="386"/>
      <c r="D283" s="182"/>
      <c r="E283" s="183"/>
      <c r="F283" s="333"/>
      <c r="G283" s="346"/>
    </row>
    <row r="284" spans="1:7" s="144" customFormat="1" ht="15.5" x14ac:dyDescent="0.35">
      <c r="A284" s="273">
        <v>257</v>
      </c>
      <c r="B284" s="305"/>
      <c r="C284" s="386"/>
      <c r="D284" s="182"/>
      <c r="E284" s="183"/>
      <c r="F284" s="333"/>
      <c r="G284" s="346"/>
    </row>
    <row r="285" spans="1:7" s="144" customFormat="1" ht="15.5" x14ac:dyDescent="0.35">
      <c r="A285" s="273">
        <v>258</v>
      </c>
      <c r="B285" s="305"/>
      <c r="C285" s="386"/>
      <c r="D285" s="182"/>
      <c r="E285" s="183"/>
      <c r="F285" s="333"/>
      <c r="G285" s="346"/>
    </row>
    <row r="286" spans="1:7" s="144" customFormat="1" ht="15.5" x14ac:dyDescent="0.35">
      <c r="A286" s="273">
        <v>259</v>
      </c>
      <c r="B286" s="305"/>
      <c r="C286" s="386"/>
      <c r="D286" s="182"/>
      <c r="E286" s="183"/>
      <c r="F286" s="333"/>
      <c r="G286" s="346"/>
    </row>
    <row r="287" spans="1:7" s="144" customFormat="1" ht="15.5" x14ac:dyDescent="0.35">
      <c r="A287" s="273">
        <v>260</v>
      </c>
      <c r="B287" s="305"/>
      <c r="C287" s="386"/>
      <c r="D287" s="182"/>
      <c r="E287" s="183"/>
      <c r="F287" s="333"/>
      <c r="G287" s="346"/>
    </row>
    <row r="288" spans="1:7" s="144" customFormat="1" ht="15.5" x14ac:dyDescent="0.35">
      <c r="A288" s="273">
        <v>261</v>
      </c>
      <c r="B288" s="305"/>
      <c r="C288" s="386"/>
      <c r="D288" s="182"/>
      <c r="E288" s="183"/>
      <c r="F288" s="333"/>
      <c r="G288" s="346"/>
    </row>
    <row r="289" spans="1:7" s="144" customFormat="1" ht="15.5" x14ac:dyDescent="0.35">
      <c r="A289" s="273">
        <v>262</v>
      </c>
      <c r="B289" s="305"/>
      <c r="C289" s="386"/>
      <c r="D289" s="182"/>
      <c r="E289" s="183"/>
      <c r="F289" s="333"/>
      <c r="G289" s="346"/>
    </row>
    <row r="290" spans="1:7" s="144" customFormat="1" ht="15.5" x14ac:dyDescent="0.35">
      <c r="A290" s="273">
        <v>263</v>
      </c>
      <c r="B290" s="305"/>
      <c r="C290" s="386"/>
      <c r="D290" s="182"/>
      <c r="E290" s="183"/>
      <c r="F290" s="333"/>
      <c r="G290" s="346"/>
    </row>
    <row r="291" spans="1:7" s="144" customFormat="1" ht="15.5" x14ac:dyDescent="0.35">
      <c r="A291" s="273">
        <v>264</v>
      </c>
      <c r="B291" s="305"/>
      <c r="C291" s="386"/>
      <c r="D291" s="182"/>
      <c r="E291" s="183"/>
      <c r="F291" s="333"/>
      <c r="G291" s="346"/>
    </row>
    <row r="292" spans="1:7" s="144" customFormat="1" ht="15.5" x14ac:dyDescent="0.35">
      <c r="A292" s="273">
        <v>265</v>
      </c>
      <c r="B292" s="305"/>
      <c r="C292" s="386"/>
      <c r="D292" s="182"/>
      <c r="E292" s="183"/>
      <c r="F292" s="333"/>
      <c r="G292" s="346"/>
    </row>
    <row r="293" spans="1:7" s="144" customFormat="1" ht="15.5" x14ac:dyDescent="0.35">
      <c r="A293" s="273">
        <v>266</v>
      </c>
      <c r="B293" s="305"/>
      <c r="C293" s="386"/>
      <c r="D293" s="182"/>
      <c r="E293" s="183"/>
      <c r="F293" s="333"/>
      <c r="G293" s="346"/>
    </row>
    <row r="294" spans="1:7" s="144" customFormat="1" ht="15.5" x14ac:dyDescent="0.35">
      <c r="A294" s="273">
        <v>267</v>
      </c>
      <c r="B294" s="305"/>
      <c r="C294" s="386"/>
      <c r="D294" s="182"/>
      <c r="E294" s="183"/>
      <c r="F294" s="333"/>
      <c r="G294" s="346"/>
    </row>
    <row r="295" spans="1:7" s="144" customFormat="1" ht="15.5" x14ac:dyDescent="0.35">
      <c r="A295" s="273">
        <v>268</v>
      </c>
      <c r="B295" s="305"/>
      <c r="C295" s="386"/>
      <c r="D295" s="182"/>
      <c r="E295" s="183"/>
      <c r="F295" s="333"/>
      <c r="G295" s="346"/>
    </row>
    <row r="296" spans="1:7" s="144" customFormat="1" ht="15.5" x14ac:dyDescent="0.35">
      <c r="A296" s="273">
        <v>269</v>
      </c>
      <c r="B296" s="305"/>
      <c r="C296" s="386"/>
      <c r="D296" s="182"/>
      <c r="E296" s="183"/>
      <c r="F296" s="333"/>
      <c r="G296" s="346"/>
    </row>
    <row r="297" spans="1:7" s="144" customFormat="1" ht="15.5" x14ac:dyDescent="0.35">
      <c r="A297" s="273">
        <v>270</v>
      </c>
      <c r="B297" s="305"/>
      <c r="C297" s="386"/>
      <c r="D297" s="182"/>
      <c r="E297" s="183"/>
      <c r="F297" s="333"/>
      <c r="G297" s="346"/>
    </row>
    <row r="298" spans="1:7" s="144" customFormat="1" ht="15.5" x14ac:dyDescent="0.35">
      <c r="A298" s="273">
        <v>271</v>
      </c>
      <c r="B298" s="305"/>
      <c r="C298" s="386"/>
      <c r="D298" s="182"/>
      <c r="E298" s="183"/>
      <c r="F298" s="333"/>
      <c r="G298" s="346"/>
    </row>
    <row r="299" spans="1:7" s="144" customFormat="1" ht="15.5" x14ac:dyDescent="0.35">
      <c r="A299" s="273">
        <v>272</v>
      </c>
      <c r="B299" s="305"/>
      <c r="C299" s="386"/>
      <c r="D299" s="182"/>
      <c r="E299" s="183"/>
      <c r="F299" s="333"/>
      <c r="G299" s="346"/>
    </row>
    <row r="300" spans="1:7" s="144" customFormat="1" ht="15.5" x14ac:dyDescent="0.35">
      <c r="A300" s="273">
        <v>273</v>
      </c>
      <c r="B300" s="305"/>
      <c r="C300" s="386"/>
      <c r="D300" s="182"/>
      <c r="E300" s="183"/>
      <c r="F300" s="333"/>
      <c r="G300" s="346"/>
    </row>
    <row r="301" spans="1:7" s="144" customFormat="1" ht="15.5" x14ac:dyDescent="0.35">
      <c r="A301" s="273">
        <v>274</v>
      </c>
      <c r="B301" s="305"/>
      <c r="C301" s="386"/>
      <c r="D301" s="182"/>
      <c r="E301" s="183"/>
      <c r="F301" s="333"/>
      <c r="G301" s="346"/>
    </row>
    <row r="302" spans="1:7" s="144" customFormat="1" ht="15.5" x14ac:dyDescent="0.35">
      <c r="A302" s="273">
        <v>275</v>
      </c>
      <c r="B302" s="305"/>
      <c r="C302" s="386"/>
      <c r="D302" s="182"/>
      <c r="E302" s="183"/>
      <c r="F302" s="333"/>
      <c r="G302" s="346"/>
    </row>
    <row r="303" spans="1:7" s="144" customFormat="1" ht="15.5" x14ac:dyDescent="0.35">
      <c r="A303" s="273">
        <v>276</v>
      </c>
      <c r="B303" s="305"/>
      <c r="C303" s="386"/>
      <c r="D303" s="182"/>
      <c r="E303" s="183"/>
      <c r="F303" s="333"/>
      <c r="G303" s="346"/>
    </row>
    <row r="304" spans="1:7" s="144" customFormat="1" ht="15.5" x14ac:dyDescent="0.35">
      <c r="A304" s="273">
        <v>277</v>
      </c>
      <c r="B304" s="305"/>
      <c r="C304" s="386"/>
      <c r="D304" s="182"/>
      <c r="E304" s="183"/>
      <c r="F304" s="333"/>
      <c r="G304" s="346"/>
    </row>
    <row r="305" spans="1:7" s="144" customFormat="1" ht="15.5" x14ac:dyDescent="0.35">
      <c r="A305" s="273">
        <v>278</v>
      </c>
      <c r="B305" s="305"/>
      <c r="C305" s="386"/>
      <c r="D305" s="182"/>
      <c r="E305" s="183"/>
      <c r="F305" s="333"/>
      <c r="G305" s="346"/>
    </row>
    <row r="306" spans="1:7" s="144" customFormat="1" ht="15.5" x14ac:dyDescent="0.35">
      <c r="A306" s="273">
        <v>279</v>
      </c>
      <c r="B306" s="305"/>
      <c r="C306" s="386"/>
      <c r="D306" s="182"/>
      <c r="E306" s="183"/>
      <c r="F306" s="333"/>
      <c r="G306" s="346"/>
    </row>
    <row r="307" spans="1:7" s="144" customFormat="1" ht="15.5" x14ac:dyDescent="0.35">
      <c r="A307" s="273">
        <v>280</v>
      </c>
      <c r="B307" s="305"/>
      <c r="C307" s="386"/>
      <c r="D307" s="182"/>
      <c r="E307" s="183"/>
      <c r="F307" s="333"/>
      <c r="G307" s="346"/>
    </row>
    <row r="308" spans="1:7" s="144" customFormat="1" ht="15.5" x14ac:dyDescent="0.35">
      <c r="A308" s="273">
        <v>281</v>
      </c>
      <c r="B308" s="305"/>
      <c r="C308" s="386"/>
      <c r="D308" s="182"/>
      <c r="E308" s="183"/>
      <c r="F308" s="333"/>
      <c r="G308" s="346"/>
    </row>
    <row r="309" spans="1:7" s="144" customFormat="1" ht="15.5" x14ac:dyDescent="0.35">
      <c r="A309" s="273">
        <v>282</v>
      </c>
      <c r="B309" s="305"/>
      <c r="C309" s="386"/>
      <c r="D309" s="182"/>
      <c r="E309" s="183"/>
      <c r="F309" s="333"/>
      <c r="G309" s="346"/>
    </row>
    <row r="310" spans="1:7" s="144" customFormat="1" ht="15.5" x14ac:dyDescent="0.35">
      <c r="A310" s="273">
        <v>283</v>
      </c>
      <c r="B310" s="305"/>
      <c r="C310" s="386"/>
      <c r="D310" s="182"/>
      <c r="E310" s="183"/>
      <c r="F310" s="333"/>
      <c r="G310" s="346"/>
    </row>
    <row r="311" spans="1:7" s="144" customFormat="1" ht="15.5" x14ac:dyDescent="0.35">
      <c r="A311" s="273">
        <v>284</v>
      </c>
      <c r="B311" s="305"/>
      <c r="C311" s="386"/>
      <c r="D311" s="182"/>
      <c r="E311" s="183"/>
      <c r="F311" s="333"/>
      <c r="G311" s="346"/>
    </row>
    <row r="312" spans="1:7" s="144" customFormat="1" ht="15.5" x14ac:dyDescent="0.35">
      <c r="A312" s="273">
        <v>285</v>
      </c>
      <c r="B312" s="305"/>
      <c r="C312" s="386"/>
      <c r="D312" s="182"/>
      <c r="E312" s="183"/>
      <c r="F312" s="333"/>
      <c r="G312" s="346"/>
    </row>
    <row r="313" spans="1:7" s="144" customFormat="1" ht="15.5" x14ac:dyDescent="0.35">
      <c r="A313" s="273">
        <v>286</v>
      </c>
      <c r="B313" s="305"/>
      <c r="C313" s="386"/>
      <c r="D313" s="182"/>
      <c r="E313" s="183"/>
      <c r="F313" s="333"/>
      <c r="G313" s="346"/>
    </row>
    <row r="314" spans="1:7" s="144" customFormat="1" ht="15.5" x14ac:dyDescent="0.35">
      <c r="A314" s="273">
        <v>287</v>
      </c>
      <c r="B314" s="305"/>
      <c r="C314" s="386"/>
      <c r="D314" s="182"/>
      <c r="E314" s="183"/>
      <c r="F314" s="333"/>
      <c r="G314" s="346"/>
    </row>
    <row r="315" spans="1:7" s="144" customFormat="1" ht="15.5" x14ac:dyDescent="0.35">
      <c r="A315" s="273">
        <v>288</v>
      </c>
      <c r="B315" s="305"/>
      <c r="C315" s="386"/>
      <c r="D315" s="182"/>
      <c r="E315" s="183"/>
      <c r="F315" s="333"/>
      <c r="G315" s="346"/>
    </row>
    <row r="316" spans="1:7" s="144" customFormat="1" ht="15.5" x14ac:dyDescent="0.35">
      <c r="A316" s="273">
        <v>289</v>
      </c>
      <c r="B316" s="305"/>
      <c r="C316" s="386"/>
      <c r="D316" s="182"/>
      <c r="E316" s="183"/>
      <c r="F316" s="333"/>
      <c r="G316" s="346"/>
    </row>
    <row r="317" spans="1:7" s="144" customFormat="1" ht="15.5" x14ac:dyDescent="0.35">
      <c r="A317" s="273">
        <v>290</v>
      </c>
      <c r="B317" s="305"/>
      <c r="C317" s="386"/>
      <c r="D317" s="182"/>
      <c r="E317" s="183"/>
      <c r="F317" s="333"/>
      <c r="G317" s="346"/>
    </row>
    <row r="318" spans="1:7" s="144" customFormat="1" ht="15.5" x14ac:dyDescent="0.35">
      <c r="A318" s="273">
        <v>291</v>
      </c>
      <c r="B318" s="305"/>
      <c r="C318" s="386"/>
      <c r="D318" s="182"/>
      <c r="E318" s="183"/>
      <c r="F318" s="333"/>
      <c r="G318" s="346"/>
    </row>
    <row r="319" spans="1:7" s="144" customFormat="1" ht="15.5" x14ac:dyDescent="0.35">
      <c r="A319" s="273">
        <v>292</v>
      </c>
      <c r="B319" s="305"/>
      <c r="C319" s="386"/>
      <c r="D319" s="182"/>
      <c r="E319" s="183"/>
      <c r="F319" s="333"/>
      <c r="G319" s="346"/>
    </row>
    <row r="320" spans="1:7" s="144" customFormat="1" ht="15.5" x14ac:dyDescent="0.35">
      <c r="A320" s="273">
        <v>293</v>
      </c>
      <c r="B320" s="305"/>
      <c r="C320" s="386"/>
      <c r="D320" s="182"/>
      <c r="E320" s="183"/>
      <c r="F320" s="333"/>
      <c r="G320" s="346"/>
    </row>
    <row r="321" spans="1:7" s="144" customFormat="1" ht="15.5" x14ac:dyDescent="0.35">
      <c r="A321" s="273">
        <v>294</v>
      </c>
      <c r="B321" s="305"/>
      <c r="C321" s="386"/>
      <c r="D321" s="182"/>
      <c r="E321" s="183"/>
      <c r="F321" s="333"/>
      <c r="G321" s="346"/>
    </row>
    <row r="322" spans="1:7" s="144" customFormat="1" ht="15.5" x14ac:dyDescent="0.35">
      <c r="A322" s="273">
        <v>295</v>
      </c>
      <c r="B322" s="305"/>
      <c r="C322" s="386"/>
      <c r="D322" s="182"/>
      <c r="E322" s="183"/>
      <c r="F322" s="333"/>
      <c r="G322" s="346"/>
    </row>
    <row r="323" spans="1:7" s="144" customFormat="1" ht="15.5" x14ac:dyDescent="0.35">
      <c r="A323" s="273">
        <v>296</v>
      </c>
      <c r="B323" s="305"/>
      <c r="C323" s="386"/>
      <c r="D323" s="182"/>
      <c r="E323" s="183"/>
      <c r="F323" s="333"/>
      <c r="G323" s="346"/>
    </row>
    <row r="324" spans="1:7" s="144" customFormat="1" ht="15.5" x14ac:dyDescent="0.35">
      <c r="A324" s="273">
        <v>297</v>
      </c>
      <c r="B324" s="305"/>
      <c r="C324" s="386"/>
      <c r="D324" s="182"/>
      <c r="E324" s="183"/>
      <c r="F324" s="333"/>
      <c r="G324" s="346"/>
    </row>
    <row r="325" spans="1:7" s="144" customFormat="1" ht="15.5" x14ac:dyDescent="0.35">
      <c r="A325" s="273">
        <v>298</v>
      </c>
      <c r="B325" s="305"/>
      <c r="C325" s="386"/>
      <c r="D325" s="182"/>
      <c r="E325" s="183"/>
      <c r="F325" s="333"/>
      <c r="G325" s="346"/>
    </row>
    <row r="326" spans="1:7" s="144" customFormat="1" ht="15.5" x14ac:dyDescent="0.35">
      <c r="A326" s="273">
        <v>299</v>
      </c>
      <c r="B326" s="305"/>
      <c r="C326" s="386"/>
      <c r="D326" s="182"/>
      <c r="E326" s="183"/>
      <c r="F326" s="333"/>
      <c r="G326" s="346"/>
    </row>
    <row r="327" spans="1:7" s="144" customFormat="1" ht="15.5" x14ac:dyDescent="0.35">
      <c r="A327" s="273">
        <v>300</v>
      </c>
      <c r="B327" s="305"/>
      <c r="C327" s="386"/>
      <c r="D327" s="182"/>
      <c r="E327" s="183"/>
      <c r="F327" s="333"/>
      <c r="G327" s="346"/>
    </row>
    <row r="328" spans="1:7" s="144" customFormat="1" ht="15.5" x14ac:dyDescent="0.35">
      <c r="A328" s="273">
        <v>301</v>
      </c>
      <c r="B328" s="305"/>
      <c r="C328" s="386"/>
      <c r="D328" s="182"/>
      <c r="E328" s="183"/>
      <c r="F328" s="333"/>
      <c r="G328" s="346"/>
    </row>
    <row r="329" spans="1:7" s="144" customFormat="1" ht="15.5" x14ac:dyDescent="0.35">
      <c r="A329" s="273">
        <v>302</v>
      </c>
      <c r="B329" s="305"/>
      <c r="C329" s="386"/>
      <c r="D329" s="182"/>
      <c r="E329" s="183"/>
      <c r="F329" s="333"/>
      <c r="G329" s="346"/>
    </row>
    <row r="330" spans="1:7" s="144" customFormat="1" ht="15.5" x14ac:dyDescent="0.35">
      <c r="A330" s="273">
        <v>303</v>
      </c>
      <c r="B330" s="305"/>
      <c r="C330" s="386"/>
      <c r="D330" s="182"/>
      <c r="E330" s="183"/>
      <c r="F330" s="333"/>
      <c r="G330" s="346"/>
    </row>
    <row r="331" spans="1:7" s="144" customFormat="1" ht="15.5" x14ac:dyDescent="0.35">
      <c r="A331" s="273">
        <v>304</v>
      </c>
      <c r="B331" s="305"/>
      <c r="C331" s="386"/>
      <c r="D331" s="182"/>
      <c r="E331" s="183"/>
      <c r="F331" s="333"/>
      <c r="G331" s="346"/>
    </row>
    <row r="332" spans="1:7" s="144" customFormat="1" ht="15.5" x14ac:dyDescent="0.35">
      <c r="A332" s="273">
        <v>305</v>
      </c>
      <c r="B332" s="305"/>
      <c r="C332" s="386"/>
      <c r="D332" s="182"/>
      <c r="E332" s="183"/>
      <c r="F332" s="333"/>
      <c r="G332" s="346"/>
    </row>
    <row r="333" spans="1:7" s="144" customFormat="1" ht="15.5" x14ac:dyDescent="0.35">
      <c r="A333" s="273">
        <v>306</v>
      </c>
      <c r="B333" s="305"/>
      <c r="C333" s="386"/>
      <c r="D333" s="182"/>
      <c r="E333" s="183"/>
      <c r="F333" s="333"/>
      <c r="G333" s="346"/>
    </row>
    <row r="334" spans="1:7" s="144" customFormat="1" ht="15.5" x14ac:dyDescent="0.35">
      <c r="A334" s="273">
        <v>307</v>
      </c>
      <c r="B334" s="305"/>
      <c r="C334" s="386"/>
      <c r="D334" s="182"/>
      <c r="E334" s="183"/>
      <c r="F334" s="333"/>
      <c r="G334" s="346"/>
    </row>
    <row r="335" spans="1:7" s="144" customFormat="1" ht="15.5" x14ac:dyDescent="0.35">
      <c r="A335" s="273">
        <v>308</v>
      </c>
      <c r="B335" s="305"/>
      <c r="C335" s="386"/>
      <c r="D335" s="182"/>
      <c r="E335" s="183"/>
      <c r="F335" s="333"/>
      <c r="G335" s="346"/>
    </row>
    <row r="336" spans="1:7" s="144" customFormat="1" ht="15.5" x14ac:dyDescent="0.35">
      <c r="A336" s="273">
        <v>309</v>
      </c>
      <c r="B336" s="305"/>
      <c r="C336" s="386"/>
      <c r="D336" s="182"/>
      <c r="E336" s="183"/>
      <c r="F336" s="333"/>
      <c r="G336" s="346"/>
    </row>
    <row r="337" spans="1:7" s="144" customFormat="1" ht="15.5" x14ac:dyDescent="0.35">
      <c r="A337" s="273">
        <v>310</v>
      </c>
      <c r="B337" s="305"/>
      <c r="C337" s="386"/>
      <c r="D337" s="182"/>
      <c r="E337" s="183"/>
      <c r="F337" s="333"/>
      <c r="G337" s="346"/>
    </row>
    <row r="338" spans="1:7" s="144" customFormat="1" ht="15.5" x14ac:dyDescent="0.35">
      <c r="A338" s="273">
        <v>311</v>
      </c>
      <c r="B338" s="305"/>
      <c r="C338" s="386"/>
      <c r="D338" s="182"/>
      <c r="E338" s="183"/>
      <c r="F338" s="333"/>
      <c r="G338" s="346"/>
    </row>
    <row r="339" spans="1:7" s="144" customFormat="1" ht="15.5" x14ac:dyDescent="0.35">
      <c r="A339" s="273">
        <v>312</v>
      </c>
      <c r="B339" s="305"/>
      <c r="C339" s="386"/>
      <c r="D339" s="182"/>
      <c r="E339" s="183"/>
      <c r="F339" s="333"/>
      <c r="G339" s="346"/>
    </row>
    <row r="340" spans="1:7" s="144" customFormat="1" ht="15.5" x14ac:dyDescent="0.35">
      <c r="A340" s="273">
        <v>313</v>
      </c>
      <c r="B340" s="305"/>
      <c r="C340" s="386"/>
      <c r="D340" s="182"/>
      <c r="E340" s="183"/>
      <c r="F340" s="333"/>
      <c r="G340" s="346"/>
    </row>
    <row r="341" spans="1:7" s="144" customFormat="1" ht="15.5" x14ac:dyDescent="0.35">
      <c r="A341" s="273">
        <v>314</v>
      </c>
      <c r="B341" s="305"/>
      <c r="C341" s="386"/>
      <c r="D341" s="182"/>
      <c r="E341" s="183"/>
      <c r="F341" s="333"/>
      <c r="G341" s="346"/>
    </row>
    <row r="342" spans="1:7" s="144" customFormat="1" ht="15.5" x14ac:dyDescent="0.35">
      <c r="A342" s="273">
        <v>315</v>
      </c>
      <c r="B342" s="305"/>
      <c r="C342" s="386"/>
      <c r="D342" s="182"/>
      <c r="E342" s="183"/>
      <c r="F342" s="333"/>
      <c r="G342" s="346"/>
    </row>
    <row r="343" spans="1:7" s="144" customFormat="1" ht="15.5" x14ac:dyDescent="0.35">
      <c r="A343" s="273">
        <v>316</v>
      </c>
      <c r="B343" s="305"/>
      <c r="C343" s="386"/>
      <c r="D343" s="182"/>
      <c r="E343" s="183"/>
      <c r="F343" s="333"/>
      <c r="G343" s="346"/>
    </row>
    <row r="344" spans="1:7" s="144" customFormat="1" ht="15.5" x14ac:dyDescent="0.35">
      <c r="A344" s="273">
        <v>317</v>
      </c>
      <c r="B344" s="305"/>
      <c r="C344" s="386"/>
      <c r="D344" s="182"/>
      <c r="E344" s="183"/>
      <c r="F344" s="333"/>
      <c r="G344" s="346"/>
    </row>
    <row r="345" spans="1:7" s="144" customFormat="1" ht="15.5" x14ac:dyDescent="0.35">
      <c r="A345" s="273">
        <v>318</v>
      </c>
      <c r="B345" s="305"/>
      <c r="C345" s="386"/>
      <c r="D345" s="182"/>
      <c r="E345" s="183"/>
      <c r="F345" s="333"/>
      <c r="G345" s="346"/>
    </row>
    <row r="346" spans="1:7" s="144" customFormat="1" ht="15.5" x14ac:dyDescent="0.35">
      <c r="A346" s="273">
        <v>319</v>
      </c>
      <c r="B346" s="305"/>
      <c r="C346" s="386"/>
      <c r="D346" s="182"/>
      <c r="E346" s="183"/>
      <c r="F346" s="333"/>
      <c r="G346" s="346"/>
    </row>
    <row r="347" spans="1:7" s="144" customFormat="1" ht="15.5" x14ac:dyDescent="0.35">
      <c r="A347" s="273">
        <v>320</v>
      </c>
      <c r="B347" s="305"/>
      <c r="C347" s="386"/>
      <c r="D347" s="182"/>
      <c r="E347" s="183"/>
      <c r="F347" s="333"/>
      <c r="G347" s="346"/>
    </row>
    <row r="348" spans="1:7" s="144" customFormat="1" ht="15.5" x14ac:dyDescent="0.35">
      <c r="A348" s="273">
        <v>321</v>
      </c>
      <c r="B348" s="305"/>
      <c r="C348" s="386"/>
      <c r="D348" s="182"/>
      <c r="E348" s="183"/>
      <c r="F348" s="333"/>
      <c r="G348" s="346"/>
    </row>
    <row r="349" spans="1:7" s="144" customFormat="1" ht="15.5" x14ac:dyDescent="0.35">
      <c r="A349" s="273">
        <v>322</v>
      </c>
      <c r="B349" s="305"/>
      <c r="C349" s="386"/>
      <c r="D349" s="182"/>
      <c r="E349" s="183"/>
      <c r="F349" s="333"/>
      <c r="G349" s="346"/>
    </row>
    <row r="350" spans="1:7" s="144" customFormat="1" ht="15.5" x14ac:dyDescent="0.35">
      <c r="A350" s="273">
        <v>323</v>
      </c>
      <c r="B350" s="305"/>
      <c r="C350" s="386"/>
      <c r="D350" s="182"/>
      <c r="E350" s="183"/>
      <c r="F350" s="333"/>
      <c r="G350" s="346"/>
    </row>
    <row r="351" spans="1:7" s="144" customFormat="1" ht="15.5" x14ac:dyDescent="0.35">
      <c r="A351" s="273">
        <v>324</v>
      </c>
      <c r="B351" s="305"/>
      <c r="C351" s="386"/>
      <c r="D351" s="182"/>
      <c r="E351" s="183"/>
      <c r="F351" s="333"/>
      <c r="G351" s="346"/>
    </row>
    <row r="352" spans="1:7" s="144" customFormat="1" ht="15.5" x14ac:dyDescent="0.35">
      <c r="A352" s="273">
        <v>325</v>
      </c>
      <c r="B352" s="305"/>
      <c r="C352" s="386"/>
      <c r="D352" s="182"/>
      <c r="E352" s="183"/>
      <c r="F352" s="333"/>
      <c r="G352" s="346"/>
    </row>
    <row r="353" spans="1:7" s="144" customFormat="1" ht="15.5" x14ac:dyDescent="0.35">
      <c r="A353" s="273">
        <v>326</v>
      </c>
      <c r="B353" s="305"/>
      <c r="C353" s="386"/>
      <c r="D353" s="182"/>
      <c r="E353" s="183"/>
      <c r="F353" s="333"/>
      <c r="G353" s="346"/>
    </row>
    <row r="354" spans="1:7" s="144" customFormat="1" ht="15.5" x14ac:dyDescent="0.35">
      <c r="A354" s="273">
        <v>327</v>
      </c>
      <c r="B354" s="305"/>
      <c r="C354" s="386"/>
      <c r="D354" s="182"/>
      <c r="E354" s="183"/>
      <c r="F354" s="333"/>
      <c r="G354" s="346"/>
    </row>
    <row r="355" spans="1:7" s="144" customFormat="1" ht="15.5" x14ac:dyDescent="0.35">
      <c r="A355" s="273">
        <v>328</v>
      </c>
      <c r="B355" s="305"/>
      <c r="C355" s="386"/>
      <c r="D355" s="182"/>
      <c r="E355" s="183"/>
      <c r="F355" s="333"/>
      <c r="G355" s="346"/>
    </row>
    <row r="356" spans="1:7" s="144" customFormat="1" ht="15.5" x14ac:dyDescent="0.35">
      <c r="A356" s="273">
        <v>329</v>
      </c>
      <c r="B356" s="305"/>
      <c r="C356" s="386"/>
      <c r="D356" s="182"/>
      <c r="E356" s="183"/>
      <c r="F356" s="333"/>
      <c r="G356" s="346"/>
    </row>
    <row r="357" spans="1:7" s="144" customFormat="1" ht="15.5" x14ac:dyDescent="0.35">
      <c r="A357" s="273">
        <v>330</v>
      </c>
      <c r="B357" s="305"/>
      <c r="C357" s="386"/>
      <c r="D357" s="182"/>
      <c r="E357" s="183"/>
      <c r="F357" s="333"/>
      <c r="G357" s="346"/>
    </row>
    <row r="358" spans="1:7" s="144" customFormat="1" ht="15.5" x14ac:dyDescent="0.35">
      <c r="A358" s="273">
        <v>331</v>
      </c>
      <c r="B358" s="305"/>
      <c r="C358" s="386"/>
      <c r="D358" s="182"/>
      <c r="E358" s="183"/>
      <c r="F358" s="333"/>
      <c r="G358" s="346"/>
    </row>
    <row r="359" spans="1:7" s="144" customFormat="1" ht="15.5" x14ac:dyDescent="0.35">
      <c r="A359" s="273">
        <v>332</v>
      </c>
      <c r="B359" s="305"/>
      <c r="C359" s="386"/>
      <c r="D359" s="182"/>
      <c r="E359" s="183"/>
      <c r="F359" s="333"/>
      <c r="G359" s="346"/>
    </row>
    <row r="360" spans="1:7" s="144" customFormat="1" ht="15.5" x14ac:dyDescent="0.35">
      <c r="A360" s="273">
        <v>333</v>
      </c>
      <c r="B360" s="305"/>
      <c r="C360" s="386"/>
      <c r="D360" s="182"/>
      <c r="E360" s="183"/>
      <c r="F360" s="333"/>
      <c r="G360" s="346"/>
    </row>
    <row r="361" spans="1:7" s="144" customFormat="1" ht="15.5" x14ac:dyDescent="0.35">
      <c r="A361" s="273">
        <v>334</v>
      </c>
      <c r="B361" s="305"/>
      <c r="C361" s="386"/>
      <c r="D361" s="182"/>
      <c r="E361" s="183"/>
      <c r="F361" s="333"/>
      <c r="G361" s="346"/>
    </row>
    <row r="362" spans="1:7" s="144" customFormat="1" ht="15.5" x14ac:dyDescent="0.35">
      <c r="A362" s="273">
        <v>335</v>
      </c>
      <c r="B362" s="305"/>
      <c r="C362" s="386"/>
      <c r="D362" s="182"/>
      <c r="E362" s="183"/>
      <c r="F362" s="333"/>
      <c r="G362" s="346"/>
    </row>
    <row r="363" spans="1:7" s="144" customFormat="1" ht="15.5" x14ac:dyDescent="0.35">
      <c r="A363" s="273">
        <v>336</v>
      </c>
      <c r="B363" s="305"/>
      <c r="C363" s="386"/>
      <c r="D363" s="182"/>
      <c r="E363" s="183"/>
      <c r="F363" s="333"/>
      <c r="G363" s="346"/>
    </row>
    <row r="364" spans="1:7" s="144" customFormat="1" ht="15.5" x14ac:dyDescent="0.35">
      <c r="A364" s="273">
        <v>337</v>
      </c>
      <c r="B364" s="305"/>
      <c r="C364" s="386"/>
      <c r="D364" s="182"/>
      <c r="E364" s="183"/>
      <c r="F364" s="333"/>
      <c r="G364" s="346"/>
    </row>
    <row r="365" spans="1:7" s="144" customFormat="1" ht="15.5" x14ac:dyDescent="0.35">
      <c r="A365" s="273">
        <v>338</v>
      </c>
      <c r="B365" s="305"/>
      <c r="C365" s="386"/>
      <c r="D365" s="182"/>
      <c r="E365" s="183"/>
      <c r="F365" s="333"/>
      <c r="G365" s="346"/>
    </row>
    <row r="366" spans="1:7" s="144" customFormat="1" ht="15.5" x14ac:dyDescent="0.35">
      <c r="A366" s="273">
        <v>339</v>
      </c>
      <c r="B366" s="305"/>
      <c r="C366" s="386"/>
      <c r="D366" s="182"/>
      <c r="E366" s="183"/>
      <c r="F366" s="333"/>
      <c r="G366" s="346"/>
    </row>
    <row r="367" spans="1:7" s="144" customFormat="1" ht="15.5" x14ac:dyDescent="0.35">
      <c r="A367" s="273">
        <v>340</v>
      </c>
      <c r="B367" s="305"/>
      <c r="C367" s="386"/>
      <c r="D367" s="182"/>
      <c r="E367" s="183"/>
      <c r="F367" s="333"/>
      <c r="G367" s="346"/>
    </row>
    <row r="368" spans="1:7" s="144" customFormat="1" ht="15.5" x14ac:dyDescent="0.35">
      <c r="A368" s="273">
        <v>341</v>
      </c>
      <c r="B368" s="305"/>
      <c r="C368" s="386"/>
      <c r="D368" s="182"/>
      <c r="E368" s="183"/>
      <c r="F368" s="333"/>
      <c r="G368" s="346"/>
    </row>
    <row r="369" spans="1:7" s="144" customFormat="1" ht="15.5" x14ac:dyDescent="0.35">
      <c r="A369" s="273">
        <v>342</v>
      </c>
      <c r="B369" s="305"/>
      <c r="C369" s="386"/>
      <c r="D369" s="182"/>
      <c r="E369" s="183"/>
      <c r="F369" s="333"/>
      <c r="G369" s="346"/>
    </row>
    <row r="370" spans="1:7" s="144" customFormat="1" ht="15.5" x14ac:dyDescent="0.35">
      <c r="A370" s="273">
        <v>343</v>
      </c>
      <c r="B370" s="305"/>
      <c r="C370" s="386"/>
      <c r="D370" s="182"/>
      <c r="E370" s="183"/>
      <c r="F370" s="333"/>
      <c r="G370" s="346"/>
    </row>
    <row r="371" spans="1:7" s="144" customFormat="1" ht="15.5" x14ac:dyDescent="0.35">
      <c r="A371" s="273">
        <v>344</v>
      </c>
      <c r="B371" s="305"/>
      <c r="C371" s="386"/>
      <c r="D371" s="182"/>
      <c r="E371" s="183"/>
      <c r="F371" s="333"/>
      <c r="G371" s="346"/>
    </row>
    <row r="372" spans="1:7" s="144" customFormat="1" ht="15.5" x14ac:dyDescent="0.35">
      <c r="A372" s="273">
        <v>345</v>
      </c>
      <c r="B372" s="305"/>
      <c r="C372" s="386"/>
      <c r="D372" s="182"/>
      <c r="E372" s="183"/>
      <c r="F372" s="333"/>
      <c r="G372" s="346"/>
    </row>
    <row r="373" spans="1:7" s="144" customFormat="1" ht="15.5" x14ac:dyDescent="0.35">
      <c r="A373" s="273">
        <v>346</v>
      </c>
      <c r="B373" s="305"/>
      <c r="C373" s="386"/>
      <c r="D373" s="182"/>
      <c r="E373" s="183"/>
      <c r="F373" s="333"/>
      <c r="G373" s="346"/>
    </row>
    <row r="374" spans="1:7" s="144" customFormat="1" ht="15.5" x14ac:dyDescent="0.35">
      <c r="A374" s="273">
        <v>347</v>
      </c>
      <c r="B374" s="305"/>
      <c r="C374" s="386"/>
      <c r="D374" s="182"/>
      <c r="E374" s="183"/>
      <c r="F374" s="333"/>
      <c r="G374" s="346"/>
    </row>
    <row r="375" spans="1:7" s="144" customFormat="1" ht="15.5" x14ac:dyDescent="0.35">
      <c r="A375" s="273">
        <v>348</v>
      </c>
      <c r="B375" s="305"/>
      <c r="C375" s="386"/>
      <c r="D375" s="182"/>
      <c r="E375" s="183"/>
      <c r="F375" s="333"/>
      <c r="G375" s="346"/>
    </row>
    <row r="376" spans="1:7" s="144" customFormat="1" ht="15.5" x14ac:dyDescent="0.35">
      <c r="A376" s="273">
        <v>349</v>
      </c>
      <c r="B376" s="305"/>
      <c r="C376" s="386"/>
      <c r="D376" s="182"/>
      <c r="E376" s="183"/>
      <c r="F376" s="333"/>
      <c r="G376" s="346"/>
    </row>
    <row r="377" spans="1:7" s="144" customFormat="1" ht="15.5" x14ac:dyDescent="0.35">
      <c r="A377" s="273">
        <v>350</v>
      </c>
      <c r="B377" s="305"/>
      <c r="C377" s="386"/>
      <c r="D377" s="182"/>
      <c r="E377" s="183"/>
      <c r="F377" s="333"/>
      <c r="G377" s="346"/>
    </row>
    <row r="378" spans="1:7" s="144" customFormat="1" ht="15.5" x14ac:dyDescent="0.35">
      <c r="A378" s="273">
        <v>351</v>
      </c>
      <c r="B378" s="305"/>
      <c r="C378" s="386"/>
      <c r="D378" s="182"/>
      <c r="E378" s="183"/>
      <c r="F378" s="333"/>
      <c r="G378" s="346"/>
    </row>
    <row r="379" spans="1:7" s="144" customFormat="1" ht="15.5" x14ac:dyDescent="0.35">
      <c r="A379" s="273">
        <v>352</v>
      </c>
      <c r="B379" s="305"/>
      <c r="C379" s="386"/>
      <c r="D379" s="182"/>
      <c r="E379" s="183"/>
      <c r="F379" s="333"/>
      <c r="G379" s="346"/>
    </row>
    <row r="380" spans="1:7" s="144" customFormat="1" ht="15.5" x14ac:dyDescent="0.35">
      <c r="A380" s="273">
        <v>353</v>
      </c>
      <c r="B380" s="305"/>
      <c r="C380" s="386"/>
      <c r="D380" s="182"/>
      <c r="E380" s="183"/>
      <c r="F380" s="333"/>
      <c r="G380" s="346"/>
    </row>
    <row r="381" spans="1:7" s="144" customFormat="1" ht="15.5" x14ac:dyDescent="0.35">
      <c r="A381" s="273">
        <v>354</v>
      </c>
      <c r="B381" s="305"/>
      <c r="C381" s="386"/>
      <c r="D381" s="182"/>
      <c r="E381" s="183"/>
      <c r="F381" s="333"/>
      <c r="G381" s="346"/>
    </row>
    <row r="382" spans="1:7" s="144" customFormat="1" ht="15.5" x14ac:dyDescent="0.35">
      <c r="A382" s="273">
        <v>355</v>
      </c>
      <c r="B382" s="305"/>
      <c r="C382" s="386"/>
      <c r="D382" s="182"/>
      <c r="E382" s="183"/>
      <c r="F382" s="333"/>
      <c r="G382" s="346"/>
    </row>
    <row r="383" spans="1:7" s="144" customFormat="1" ht="15.5" x14ac:dyDescent="0.35">
      <c r="A383" s="273">
        <v>356</v>
      </c>
      <c r="B383" s="305"/>
      <c r="C383" s="386"/>
      <c r="D383" s="182"/>
      <c r="E383" s="183"/>
      <c r="F383" s="333"/>
      <c r="G383" s="346"/>
    </row>
    <row r="384" spans="1:7" s="144" customFormat="1" ht="15.5" x14ac:dyDescent="0.35">
      <c r="A384" s="273">
        <v>357</v>
      </c>
      <c r="B384" s="305"/>
      <c r="C384" s="386"/>
      <c r="D384" s="182"/>
      <c r="E384" s="183"/>
      <c r="F384" s="333"/>
      <c r="G384" s="346"/>
    </row>
    <row r="385" spans="1:7" s="144" customFormat="1" ht="15.5" x14ac:dyDescent="0.35">
      <c r="A385" s="273">
        <v>358</v>
      </c>
      <c r="B385" s="305"/>
      <c r="C385" s="386"/>
      <c r="D385" s="182"/>
      <c r="E385" s="183"/>
      <c r="F385" s="333"/>
      <c r="G385" s="346"/>
    </row>
    <row r="386" spans="1:7" s="144" customFormat="1" ht="15.5" x14ac:dyDescent="0.35">
      <c r="A386" s="273">
        <v>359</v>
      </c>
      <c r="B386" s="305"/>
      <c r="C386" s="386"/>
      <c r="D386" s="182"/>
      <c r="E386" s="183"/>
      <c r="F386" s="333"/>
      <c r="G386" s="346"/>
    </row>
    <row r="387" spans="1:7" s="144" customFormat="1" ht="15.5" x14ac:dyDescent="0.35">
      <c r="A387" s="273">
        <v>360</v>
      </c>
      <c r="B387" s="305"/>
      <c r="C387" s="386"/>
      <c r="D387" s="182"/>
      <c r="E387" s="183"/>
      <c r="F387" s="333"/>
      <c r="G387" s="346"/>
    </row>
    <row r="388" spans="1:7" s="144" customFormat="1" ht="15.5" x14ac:dyDescent="0.35">
      <c r="A388" s="273">
        <v>361</v>
      </c>
      <c r="B388" s="305"/>
      <c r="C388" s="386"/>
      <c r="D388" s="182"/>
      <c r="E388" s="183"/>
      <c r="F388" s="333"/>
      <c r="G388" s="346"/>
    </row>
    <row r="389" spans="1:7" s="144" customFormat="1" ht="15.5" x14ac:dyDescent="0.35">
      <c r="A389" s="273">
        <v>362</v>
      </c>
      <c r="B389" s="305"/>
      <c r="C389" s="386"/>
      <c r="D389" s="182"/>
      <c r="E389" s="183"/>
      <c r="F389" s="333"/>
      <c r="G389" s="346"/>
    </row>
    <row r="390" spans="1:7" s="144" customFormat="1" ht="15.5" x14ac:dyDescent="0.35">
      <c r="A390" s="273">
        <v>363</v>
      </c>
      <c r="B390" s="305"/>
      <c r="C390" s="386"/>
      <c r="D390" s="182"/>
      <c r="E390" s="183"/>
      <c r="F390" s="333"/>
      <c r="G390" s="346"/>
    </row>
    <row r="391" spans="1:7" s="144" customFormat="1" ht="15.5" x14ac:dyDescent="0.35">
      <c r="A391" s="273">
        <v>364</v>
      </c>
      <c r="B391" s="305"/>
      <c r="C391" s="386"/>
      <c r="D391" s="182"/>
      <c r="E391" s="183"/>
      <c r="F391" s="333"/>
      <c r="G391" s="346"/>
    </row>
    <row r="392" spans="1:7" s="144" customFormat="1" ht="15.5" x14ac:dyDescent="0.35">
      <c r="A392" s="273">
        <v>365</v>
      </c>
      <c r="B392" s="305"/>
      <c r="C392" s="386"/>
      <c r="D392" s="182"/>
      <c r="E392" s="183"/>
      <c r="F392" s="333"/>
      <c r="G392" s="346"/>
    </row>
    <row r="393" spans="1:7" s="144" customFormat="1" ht="15.5" x14ac:dyDescent="0.35">
      <c r="A393" s="273">
        <v>366</v>
      </c>
      <c r="B393" s="305"/>
      <c r="C393" s="386"/>
      <c r="D393" s="182"/>
      <c r="E393" s="183"/>
      <c r="F393" s="333"/>
      <c r="G393" s="346"/>
    </row>
    <row r="394" spans="1:7" s="144" customFormat="1" ht="15.5" x14ac:dyDescent="0.35">
      <c r="A394" s="273">
        <v>367</v>
      </c>
      <c r="B394" s="305"/>
      <c r="C394" s="386"/>
      <c r="D394" s="182"/>
      <c r="E394" s="183"/>
      <c r="F394" s="333"/>
      <c r="G394" s="346"/>
    </row>
    <row r="395" spans="1:7" s="144" customFormat="1" ht="15.5" x14ac:dyDescent="0.35">
      <c r="A395" s="273">
        <v>368</v>
      </c>
      <c r="B395" s="305"/>
      <c r="C395" s="386"/>
      <c r="D395" s="182"/>
      <c r="E395" s="183"/>
      <c r="F395" s="333"/>
      <c r="G395" s="346"/>
    </row>
    <row r="396" spans="1:7" s="144" customFormat="1" ht="15.5" x14ac:dyDescent="0.35">
      <c r="A396" s="273">
        <v>369</v>
      </c>
      <c r="B396" s="305"/>
      <c r="C396" s="386"/>
      <c r="D396" s="182"/>
      <c r="E396" s="183"/>
      <c r="F396" s="333"/>
      <c r="G396" s="346"/>
    </row>
    <row r="397" spans="1:7" s="144" customFormat="1" ht="15.5" x14ac:dyDescent="0.35">
      <c r="A397" s="273">
        <v>370</v>
      </c>
      <c r="B397" s="305"/>
      <c r="C397" s="386"/>
      <c r="D397" s="182"/>
      <c r="E397" s="183"/>
      <c r="F397" s="333"/>
      <c r="G397" s="346"/>
    </row>
    <row r="398" spans="1:7" s="144" customFormat="1" ht="15.5" x14ac:dyDescent="0.35">
      <c r="A398" s="273">
        <v>371</v>
      </c>
      <c r="B398" s="305"/>
      <c r="C398" s="386"/>
      <c r="D398" s="182"/>
      <c r="E398" s="183"/>
      <c r="F398" s="333"/>
      <c r="G398" s="346"/>
    </row>
    <row r="399" spans="1:7" s="144" customFormat="1" ht="15.5" x14ac:dyDescent="0.35">
      <c r="A399" s="273">
        <v>372</v>
      </c>
      <c r="B399" s="305"/>
      <c r="C399" s="386"/>
      <c r="D399" s="182"/>
      <c r="E399" s="183"/>
      <c r="F399" s="333"/>
      <c r="G399" s="346"/>
    </row>
    <row r="400" spans="1:7" s="144" customFormat="1" ht="15.5" x14ac:dyDescent="0.35">
      <c r="A400" s="273">
        <v>373</v>
      </c>
      <c r="B400" s="305"/>
      <c r="C400" s="386"/>
      <c r="D400" s="182"/>
      <c r="E400" s="183"/>
      <c r="F400" s="333"/>
      <c r="G400" s="346"/>
    </row>
    <row r="401" spans="1:7" s="144" customFormat="1" ht="15.5" x14ac:dyDescent="0.35">
      <c r="A401" s="273">
        <v>374</v>
      </c>
      <c r="B401" s="305"/>
      <c r="C401" s="386"/>
      <c r="D401" s="182"/>
      <c r="E401" s="183"/>
      <c r="F401" s="333"/>
      <c r="G401" s="346"/>
    </row>
    <row r="402" spans="1:7" s="144" customFormat="1" ht="15.5" x14ac:dyDescent="0.35">
      <c r="A402" s="273">
        <v>375</v>
      </c>
      <c r="B402" s="305"/>
      <c r="C402" s="386"/>
      <c r="D402" s="182"/>
      <c r="E402" s="183"/>
      <c r="F402" s="333"/>
      <c r="G402" s="346"/>
    </row>
    <row r="403" spans="1:7" s="144" customFormat="1" ht="15.5" x14ac:dyDescent="0.35">
      <c r="A403" s="273">
        <v>376</v>
      </c>
      <c r="B403" s="305"/>
      <c r="C403" s="386"/>
      <c r="D403" s="182"/>
      <c r="E403" s="183"/>
      <c r="F403" s="333"/>
      <c r="G403" s="346"/>
    </row>
    <row r="404" spans="1:7" s="144" customFormat="1" ht="15.5" x14ac:dyDescent="0.35">
      <c r="A404" s="273">
        <v>377</v>
      </c>
      <c r="B404" s="305"/>
      <c r="C404" s="386"/>
      <c r="D404" s="182"/>
      <c r="E404" s="183"/>
      <c r="F404" s="333"/>
      <c r="G404" s="346"/>
    </row>
    <row r="405" spans="1:7" s="144" customFormat="1" ht="15.5" x14ac:dyDescent="0.35">
      <c r="A405" s="273">
        <v>378</v>
      </c>
      <c r="B405" s="305"/>
      <c r="C405" s="386"/>
      <c r="D405" s="182"/>
      <c r="E405" s="183"/>
      <c r="F405" s="333"/>
      <c r="G405" s="346"/>
    </row>
    <row r="406" spans="1:7" s="144" customFormat="1" ht="15.5" x14ac:dyDescent="0.35">
      <c r="A406" s="273">
        <v>379</v>
      </c>
      <c r="B406" s="305"/>
      <c r="C406" s="386"/>
      <c r="D406" s="182"/>
      <c r="E406" s="183"/>
      <c r="F406" s="333"/>
      <c r="G406" s="346"/>
    </row>
    <row r="407" spans="1:7" s="144" customFormat="1" ht="15.5" x14ac:dyDescent="0.35">
      <c r="A407" s="273">
        <v>380</v>
      </c>
      <c r="B407" s="305"/>
      <c r="C407" s="386"/>
      <c r="D407" s="182"/>
      <c r="E407" s="183"/>
      <c r="F407" s="333"/>
      <c r="G407" s="346"/>
    </row>
    <row r="408" spans="1:7" s="144" customFormat="1" ht="15.5" x14ac:dyDescent="0.35">
      <c r="A408" s="273">
        <v>381</v>
      </c>
      <c r="B408" s="305"/>
      <c r="C408" s="386"/>
      <c r="D408" s="182"/>
      <c r="E408" s="183"/>
      <c r="F408" s="333"/>
      <c r="G408" s="346"/>
    </row>
    <row r="409" spans="1:7" s="144" customFormat="1" ht="15.5" x14ac:dyDescent="0.35">
      <c r="A409" s="273">
        <v>382</v>
      </c>
      <c r="B409" s="305"/>
      <c r="C409" s="386"/>
      <c r="D409" s="182"/>
      <c r="E409" s="183"/>
      <c r="F409" s="333"/>
      <c r="G409" s="346"/>
    </row>
    <row r="410" spans="1:7" s="144" customFormat="1" ht="15.5" x14ac:dyDescent="0.35">
      <c r="A410" s="273">
        <v>383</v>
      </c>
      <c r="B410" s="305"/>
      <c r="C410" s="386"/>
      <c r="D410" s="182"/>
      <c r="E410" s="183"/>
      <c r="F410" s="333"/>
      <c r="G410" s="346"/>
    </row>
    <row r="411" spans="1:7" s="144" customFormat="1" ht="15.5" x14ac:dyDescent="0.35">
      <c r="A411" s="273">
        <v>384</v>
      </c>
      <c r="B411" s="305"/>
      <c r="C411" s="386"/>
      <c r="D411" s="182"/>
      <c r="E411" s="183"/>
      <c r="F411" s="333"/>
      <c r="G411" s="346"/>
    </row>
    <row r="412" spans="1:7" s="144" customFormat="1" ht="15.5" x14ac:dyDescent="0.35">
      <c r="A412" s="273">
        <v>385</v>
      </c>
      <c r="B412" s="305"/>
      <c r="C412" s="386"/>
      <c r="D412" s="182"/>
      <c r="E412" s="183"/>
      <c r="F412" s="333"/>
      <c r="G412" s="346"/>
    </row>
    <row r="413" spans="1:7" s="144" customFormat="1" ht="15.5" x14ac:dyDescent="0.35">
      <c r="A413" s="273">
        <v>386</v>
      </c>
      <c r="B413" s="305"/>
      <c r="C413" s="386"/>
      <c r="D413" s="182"/>
      <c r="E413" s="183"/>
      <c r="F413" s="333"/>
      <c r="G413" s="346"/>
    </row>
    <row r="414" spans="1:7" s="144" customFormat="1" ht="15.5" x14ac:dyDescent="0.35">
      <c r="A414" s="273">
        <v>387</v>
      </c>
      <c r="B414" s="305"/>
      <c r="C414" s="386"/>
      <c r="D414" s="182"/>
      <c r="E414" s="183"/>
      <c r="F414" s="333"/>
      <c r="G414" s="346"/>
    </row>
    <row r="415" spans="1:7" s="144" customFormat="1" ht="15.5" x14ac:dyDescent="0.35">
      <c r="A415" s="273">
        <v>388</v>
      </c>
      <c r="B415" s="305"/>
      <c r="C415" s="386"/>
      <c r="D415" s="182"/>
      <c r="E415" s="183"/>
      <c r="F415" s="333"/>
      <c r="G415" s="346"/>
    </row>
    <row r="416" spans="1:7" s="144" customFormat="1" ht="15.5" x14ac:dyDescent="0.35">
      <c r="A416" s="273">
        <v>389</v>
      </c>
      <c r="B416" s="305"/>
      <c r="C416" s="386"/>
      <c r="D416" s="182"/>
      <c r="E416" s="183"/>
      <c r="F416" s="333"/>
      <c r="G416" s="346"/>
    </row>
    <row r="417" spans="1:7" s="144" customFormat="1" ht="15.5" x14ac:dyDescent="0.35">
      <c r="A417" s="273">
        <v>390</v>
      </c>
      <c r="B417" s="305"/>
      <c r="C417" s="386"/>
      <c r="D417" s="182"/>
      <c r="E417" s="183"/>
      <c r="F417" s="333"/>
      <c r="G417" s="346"/>
    </row>
    <row r="418" spans="1:7" s="144" customFormat="1" ht="15.5" x14ac:dyDescent="0.35">
      <c r="A418" s="273">
        <v>391</v>
      </c>
      <c r="B418" s="305"/>
      <c r="C418" s="386"/>
      <c r="D418" s="182"/>
      <c r="E418" s="183"/>
      <c r="F418" s="333"/>
      <c r="G418" s="346"/>
    </row>
    <row r="419" spans="1:7" s="144" customFormat="1" ht="15.5" x14ac:dyDescent="0.35">
      <c r="A419" s="273">
        <v>392</v>
      </c>
      <c r="B419" s="305"/>
      <c r="C419" s="386"/>
      <c r="D419" s="182"/>
      <c r="E419" s="183"/>
      <c r="F419" s="333"/>
      <c r="G419" s="346"/>
    </row>
    <row r="420" spans="1:7" s="144" customFormat="1" ht="15.5" x14ac:dyDescent="0.35">
      <c r="A420" s="273">
        <v>393</v>
      </c>
      <c r="B420" s="305"/>
      <c r="C420" s="386"/>
      <c r="D420" s="182"/>
      <c r="E420" s="183"/>
      <c r="F420" s="333"/>
      <c r="G420" s="346"/>
    </row>
    <row r="421" spans="1:7" s="144" customFormat="1" ht="15.5" x14ac:dyDescent="0.35">
      <c r="A421" s="273">
        <v>394</v>
      </c>
      <c r="B421" s="305"/>
      <c r="C421" s="386"/>
      <c r="D421" s="182"/>
      <c r="E421" s="183"/>
      <c r="F421" s="333"/>
      <c r="G421" s="346"/>
    </row>
    <row r="422" spans="1:7" s="144" customFormat="1" ht="15.5" x14ac:dyDescent="0.35">
      <c r="A422" s="273">
        <v>395</v>
      </c>
      <c r="B422" s="305"/>
      <c r="C422" s="386"/>
      <c r="D422" s="182"/>
      <c r="E422" s="183"/>
      <c r="F422" s="333"/>
      <c r="G422" s="346"/>
    </row>
    <row r="423" spans="1:7" s="144" customFormat="1" ht="15.5" x14ac:dyDescent="0.35">
      <c r="A423" s="273">
        <v>396</v>
      </c>
      <c r="B423" s="305"/>
      <c r="C423" s="386"/>
      <c r="D423" s="182"/>
      <c r="E423" s="183"/>
      <c r="F423" s="333"/>
      <c r="G423" s="346"/>
    </row>
    <row r="424" spans="1:7" s="144" customFormat="1" ht="15.5" x14ac:dyDescent="0.35">
      <c r="A424" s="273">
        <v>397</v>
      </c>
      <c r="B424" s="305"/>
      <c r="C424" s="386"/>
      <c r="D424" s="182"/>
      <c r="E424" s="183"/>
      <c r="F424" s="333"/>
      <c r="G424" s="346"/>
    </row>
    <row r="425" spans="1:7" s="144" customFormat="1" ht="15.5" x14ac:dyDescent="0.35">
      <c r="A425" s="273">
        <v>398</v>
      </c>
      <c r="B425" s="305"/>
      <c r="C425" s="386"/>
      <c r="D425" s="182"/>
      <c r="E425" s="183"/>
      <c r="F425" s="333"/>
      <c r="G425" s="346"/>
    </row>
    <row r="426" spans="1:7" s="144" customFormat="1" ht="15.5" x14ac:dyDescent="0.35">
      <c r="A426" s="273">
        <v>399</v>
      </c>
      <c r="B426" s="305"/>
      <c r="C426" s="386"/>
      <c r="D426" s="182"/>
      <c r="E426" s="183"/>
      <c r="F426" s="333"/>
      <c r="G426" s="346"/>
    </row>
    <row r="427" spans="1:7" s="144" customFormat="1" ht="15.5" x14ac:dyDescent="0.35">
      <c r="A427" s="273">
        <v>400</v>
      </c>
      <c r="B427" s="305"/>
      <c r="C427" s="386"/>
      <c r="D427" s="182"/>
      <c r="E427" s="183"/>
      <c r="F427" s="333"/>
      <c r="G427" s="346"/>
    </row>
    <row r="428" spans="1:7" s="144" customFormat="1" ht="15.5" x14ac:dyDescent="0.35">
      <c r="A428" s="273">
        <v>401</v>
      </c>
      <c r="B428" s="305"/>
      <c r="C428" s="386"/>
      <c r="D428" s="182"/>
      <c r="E428" s="183"/>
      <c r="F428" s="333"/>
      <c r="G428" s="346"/>
    </row>
    <row r="429" spans="1:7" s="144" customFormat="1" ht="15.5" x14ac:dyDescent="0.35">
      <c r="A429" s="273">
        <v>402</v>
      </c>
      <c r="B429" s="305"/>
      <c r="C429" s="386"/>
      <c r="D429" s="182"/>
      <c r="E429" s="183"/>
      <c r="F429" s="333"/>
      <c r="G429" s="346"/>
    </row>
    <row r="430" spans="1:7" s="144" customFormat="1" ht="15.5" x14ac:dyDescent="0.35">
      <c r="A430" s="273">
        <v>403</v>
      </c>
      <c r="B430" s="305"/>
      <c r="C430" s="386"/>
      <c r="D430" s="182"/>
      <c r="E430" s="183"/>
      <c r="F430" s="333"/>
      <c r="G430" s="346"/>
    </row>
    <row r="431" spans="1:7" s="144" customFormat="1" ht="15.5" x14ac:dyDescent="0.35">
      <c r="A431" s="273">
        <v>404</v>
      </c>
      <c r="B431" s="305"/>
      <c r="C431" s="386"/>
      <c r="D431" s="182"/>
      <c r="E431" s="183"/>
      <c r="F431" s="333"/>
      <c r="G431" s="346"/>
    </row>
    <row r="432" spans="1:7" s="144" customFormat="1" ht="15.5" x14ac:dyDescent="0.35">
      <c r="A432" s="273">
        <v>405</v>
      </c>
      <c r="B432" s="305"/>
      <c r="C432" s="386"/>
      <c r="D432" s="182"/>
      <c r="E432" s="183"/>
      <c r="F432" s="333"/>
      <c r="G432" s="346"/>
    </row>
    <row r="433" spans="1:7" s="144" customFormat="1" ht="15.5" x14ac:dyDescent="0.35">
      <c r="A433" s="273">
        <v>406</v>
      </c>
      <c r="B433" s="305"/>
      <c r="C433" s="386"/>
      <c r="D433" s="182"/>
      <c r="E433" s="183"/>
      <c r="F433" s="333"/>
      <c r="G433" s="346"/>
    </row>
    <row r="434" spans="1:7" s="144" customFormat="1" ht="15.5" x14ac:dyDescent="0.35">
      <c r="A434" s="273">
        <v>407</v>
      </c>
      <c r="B434" s="305"/>
      <c r="C434" s="386"/>
      <c r="D434" s="182"/>
      <c r="E434" s="183"/>
      <c r="F434" s="333"/>
      <c r="G434" s="346"/>
    </row>
    <row r="435" spans="1:7" s="144" customFormat="1" ht="15.5" x14ac:dyDescent="0.35">
      <c r="A435" s="273">
        <v>408</v>
      </c>
      <c r="B435" s="305"/>
      <c r="C435" s="386"/>
      <c r="D435" s="182"/>
      <c r="E435" s="183"/>
      <c r="F435" s="333"/>
      <c r="G435" s="346"/>
    </row>
    <row r="436" spans="1:7" s="144" customFormat="1" ht="15.5" x14ac:dyDescent="0.35">
      <c r="A436" s="273">
        <v>409</v>
      </c>
      <c r="B436" s="305"/>
      <c r="C436" s="386"/>
      <c r="D436" s="182"/>
      <c r="E436" s="183"/>
      <c r="F436" s="333"/>
      <c r="G436" s="346"/>
    </row>
    <row r="437" spans="1:7" s="144" customFormat="1" ht="15.5" x14ac:dyDescent="0.35">
      <c r="A437" s="273">
        <v>410</v>
      </c>
      <c r="B437" s="305"/>
      <c r="C437" s="386"/>
      <c r="D437" s="182"/>
      <c r="E437" s="183"/>
      <c r="F437" s="333"/>
      <c r="G437" s="346"/>
    </row>
    <row r="438" spans="1:7" s="144" customFormat="1" ht="15.5" x14ac:dyDescent="0.35">
      <c r="A438" s="273">
        <v>411</v>
      </c>
      <c r="B438" s="305"/>
      <c r="C438" s="386"/>
      <c r="D438" s="182"/>
      <c r="E438" s="183"/>
      <c r="F438" s="333"/>
      <c r="G438" s="346"/>
    </row>
    <row r="439" spans="1:7" s="144" customFormat="1" ht="15.5" x14ac:dyDescent="0.35">
      <c r="A439" s="273">
        <v>412</v>
      </c>
      <c r="B439" s="305"/>
      <c r="C439" s="386"/>
      <c r="D439" s="182"/>
      <c r="E439" s="183"/>
      <c r="F439" s="333"/>
      <c r="G439" s="346"/>
    </row>
    <row r="440" spans="1:7" s="144" customFormat="1" ht="15.5" x14ac:dyDescent="0.35">
      <c r="A440" s="273">
        <v>413</v>
      </c>
      <c r="B440" s="305"/>
      <c r="C440" s="386"/>
      <c r="D440" s="182"/>
      <c r="E440" s="183"/>
      <c r="F440" s="333"/>
      <c r="G440" s="346"/>
    </row>
    <row r="441" spans="1:7" s="144" customFormat="1" ht="15.5" x14ac:dyDescent="0.35">
      <c r="A441" s="273">
        <v>414</v>
      </c>
      <c r="B441" s="305"/>
      <c r="C441" s="386"/>
      <c r="D441" s="182"/>
      <c r="E441" s="183"/>
      <c r="F441" s="333"/>
      <c r="G441" s="346"/>
    </row>
    <row r="442" spans="1:7" s="144" customFormat="1" ht="15.5" x14ac:dyDescent="0.35">
      <c r="A442" s="273">
        <v>415</v>
      </c>
      <c r="B442" s="305"/>
      <c r="C442" s="386"/>
      <c r="D442" s="182"/>
      <c r="E442" s="183"/>
      <c r="F442" s="333"/>
      <c r="G442" s="346"/>
    </row>
    <row r="443" spans="1:7" s="144" customFormat="1" ht="15.5" x14ac:dyDescent="0.35">
      <c r="A443" s="273">
        <v>416</v>
      </c>
      <c r="B443" s="305"/>
      <c r="C443" s="386"/>
      <c r="D443" s="182"/>
      <c r="E443" s="183"/>
      <c r="F443" s="333"/>
      <c r="G443" s="346"/>
    </row>
    <row r="444" spans="1:7" s="144" customFormat="1" ht="15.5" x14ac:dyDescent="0.35">
      <c r="A444" s="273">
        <v>417</v>
      </c>
      <c r="B444" s="305"/>
      <c r="C444" s="386"/>
      <c r="D444" s="182"/>
      <c r="E444" s="183"/>
      <c r="F444" s="333"/>
      <c r="G444" s="346"/>
    </row>
    <row r="445" spans="1:7" s="144" customFormat="1" ht="15.5" x14ac:dyDescent="0.35">
      <c r="A445" s="273">
        <v>418</v>
      </c>
      <c r="B445" s="305"/>
      <c r="C445" s="386"/>
      <c r="D445" s="182"/>
      <c r="E445" s="183"/>
      <c r="F445" s="333"/>
      <c r="G445" s="346"/>
    </row>
    <row r="446" spans="1:7" s="144" customFormat="1" ht="15.5" x14ac:dyDescent="0.35">
      <c r="A446" s="273">
        <v>419</v>
      </c>
      <c r="B446" s="305"/>
      <c r="C446" s="386"/>
      <c r="D446" s="182"/>
      <c r="E446" s="183"/>
      <c r="F446" s="333"/>
      <c r="G446" s="346"/>
    </row>
    <row r="447" spans="1:7" s="144" customFormat="1" ht="15.5" x14ac:dyDescent="0.35">
      <c r="A447" s="273">
        <v>420</v>
      </c>
      <c r="B447" s="305"/>
      <c r="C447" s="386"/>
      <c r="D447" s="182"/>
      <c r="E447" s="183"/>
      <c r="F447" s="333"/>
      <c r="G447" s="346"/>
    </row>
    <row r="448" spans="1:7" s="144" customFormat="1" ht="15.5" x14ac:dyDescent="0.35">
      <c r="A448" s="273">
        <v>421</v>
      </c>
      <c r="B448" s="305"/>
      <c r="C448" s="386"/>
      <c r="D448" s="182"/>
      <c r="E448" s="183"/>
      <c r="F448" s="333"/>
      <c r="G448" s="346"/>
    </row>
    <row r="449" spans="1:7" s="144" customFormat="1" ht="15.5" x14ac:dyDescent="0.35">
      <c r="A449" s="273">
        <v>422</v>
      </c>
      <c r="B449" s="305"/>
      <c r="C449" s="386"/>
      <c r="D449" s="182"/>
      <c r="E449" s="183"/>
      <c r="F449" s="333"/>
      <c r="G449" s="346"/>
    </row>
    <row r="450" spans="1:7" s="144" customFormat="1" ht="15.5" x14ac:dyDescent="0.35">
      <c r="A450" s="273">
        <v>423</v>
      </c>
      <c r="B450" s="305"/>
      <c r="C450" s="386"/>
      <c r="D450" s="182"/>
      <c r="E450" s="183"/>
      <c r="F450" s="333"/>
      <c r="G450" s="346"/>
    </row>
    <row r="451" spans="1:7" s="144" customFormat="1" ht="15.5" x14ac:dyDescent="0.35">
      <c r="A451" s="273">
        <v>424</v>
      </c>
      <c r="B451" s="305"/>
      <c r="C451" s="386"/>
      <c r="D451" s="182"/>
      <c r="E451" s="183"/>
      <c r="F451" s="333"/>
      <c r="G451" s="346"/>
    </row>
    <row r="452" spans="1:7" s="144" customFormat="1" ht="15.5" x14ac:dyDescent="0.35">
      <c r="A452" s="273">
        <v>425</v>
      </c>
      <c r="B452" s="305"/>
      <c r="C452" s="386"/>
      <c r="D452" s="182"/>
      <c r="E452" s="183"/>
      <c r="F452" s="333"/>
      <c r="G452" s="346"/>
    </row>
    <row r="453" spans="1:7" s="144" customFormat="1" ht="15.5" x14ac:dyDescent="0.35">
      <c r="A453" s="273">
        <v>426</v>
      </c>
      <c r="B453" s="305"/>
      <c r="C453" s="386"/>
      <c r="D453" s="182"/>
      <c r="E453" s="183"/>
      <c r="F453" s="333"/>
      <c r="G453" s="346"/>
    </row>
    <row r="454" spans="1:7" s="144" customFormat="1" ht="15.5" x14ac:dyDescent="0.35">
      <c r="A454" s="273">
        <v>427</v>
      </c>
      <c r="B454" s="305"/>
      <c r="C454" s="386"/>
      <c r="D454" s="182"/>
      <c r="E454" s="183"/>
      <c r="F454" s="333"/>
      <c r="G454" s="346"/>
    </row>
    <row r="455" spans="1:7" s="144" customFormat="1" ht="15.5" x14ac:dyDescent="0.35">
      <c r="A455" s="273">
        <v>428</v>
      </c>
      <c r="B455" s="305"/>
      <c r="C455" s="386"/>
      <c r="D455" s="182"/>
      <c r="E455" s="183"/>
      <c r="F455" s="333"/>
      <c r="G455" s="346"/>
    </row>
    <row r="456" spans="1:7" s="144" customFormat="1" ht="15.5" x14ac:dyDescent="0.35">
      <c r="A456" s="273">
        <v>429</v>
      </c>
      <c r="B456" s="305"/>
      <c r="C456" s="386"/>
      <c r="D456" s="182"/>
      <c r="E456" s="183"/>
      <c r="F456" s="333"/>
      <c r="G456" s="346"/>
    </row>
    <row r="457" spans="1:7" s="144" customFormat="1" ht="15.5" x14ac:dyDescent="0.35">
      <c r="A457" s="273">
        <v>430</v>
      </c>
      <c r="B457" s="305"/>
      <c r="C457" s="386"/>
      <c r="D457" s="182"/>
      <c r="E457" s="183"/>
      <c r="F457" s="333"/>
      <c r="G457" s="346"/>
    </row>
    <row r="458" spans="1:7" s="144" customFormat="1" ht="15.5" x14ac:dyDescent="0.35">
      <c r="A458" s="273">
        <v>431</v>
      </c>
      <c r="B458" s="305"/>
      <c r="C458" s="386"/>
      <c r="D458" s="182"/>
      <c r="E458" s="183"/>
      <c r="F458" s="333"/>
      <c r="G458" s="346"/>
    </row>
    <row r="459" spans="1:7" s="144" customFormat="1" ht="15.5" x14ac:dyDescent="0.35">
      <c r="A459" s="273">
        <v>432</v>
      </c>
      <c r="B459" s="305"/>
      <c r="C459" s="386"/>
      <c r="D459" s="182"/>
      <c r="E459" s="183"/>
      <c r="F459" s="333"/>
      <c r="G459" s="346"/>
    </row>
    <row r="460" spans="1:7" s="144" customFormat="1" ht="15.5" x14ac:dyDescent="0.35">
      <c r="A460" s="273">
        <v>433</v>
      </c>
      <c r="B460" s="305"/>
      <c r="C460" s="386"/>
      <c r="D460" s="182"/>
      <c r="E460" s="183"/>
      <c r="F460" s="333"/>
      <c r="G460" s="346"/>
    </row>
    <row r="461" spans="1:7" s="144" customFormat="1" ht="15.5" x14ac:dyDescent="0.35">
      <c r="A461" s="273">
        <v>434</v>
      </c>
      <c r="B461" s="305"/>
      <c r="C461" s="386"/>
      <c r="D461" s="182"/>
      <c r="E461" s="183"/>
      <c r="F461" s="333"/>
      <c r="G461" s="346"/>
    </row>
    <row r="462" spans="1:7" s="144" customFormat="1" ht="15.5" x14ac:dyDescent="0.35">
      <c r="A462" s="273">
        <v>435</v>
      </c>
      <c r="B462" s="305"/>
      <c r="C462" s="386"/>
      <c r="D462" s="182"/>
      <c r="E462" s="183"/>
      <c r="F462" s="333"/>
      <c r="G462" s="346"/>
    </row>
    <row r="463" spans="1:7" s="144" customFormat="1" ht="15.5" x14ac:dyDescent="0.35">
      <c r="A463" s="273">
        <v>436</v>
      </c>
      <c r="B463" s="305"/>
      <c r="C463" s="386"/>
      <c r="D463" s="182"/>
      <c r="E463" s="183"/>
      <c r="F463" s="333"/>
      <c r="G463" s="346"/>
    </row>
    <row r="464" spans="1:7" s="144" customFormat="1" ht="15.5" x14ac:dyDescent="0.35">
      <c r="A464" s="273">
        <v>437</v>
      </c>
      <c r="B464" s="305"/>
      <c r="C464" s="386"/>
      <c r="D464" s="182"/>
      <c r="E464" s="183"/>
      <c r="F464" s="333"/>
      <c r="G464" s="346"/>
    </row>
    <row r="465" spans="1:7" s="144" customFormat="1" ht="15.5" x14ac:dyDescent="0.35">
      <c r="A465" s="273">
        <v>438</v>
      </c>
      <c r="B465" s="305"/>
      <c r="C465" s="386"/>
      <c r="D465" s="182"/>
      <c r="E465" s="183"/>
      <c r="F465" s="333"/>
      <c r="G465" s="346"/>
    </row>
    <row r="466" spans="1:7" s="144" customFormat="1" ht="15.5" x14ac:dyDescent="0.35">
      <c r="A466" s="273">
        <v>439</v>
      </c>
      <c r="B466" s="305"/>
      <c r="C466" s="386"/>
      <c r="D466" s="182"/>
      <c r="E466" s="183"/>
      <c r="F466" s="333"/>
      <c r="G466" s="346"/>
    </row>
    <row r="467" spans="1:7" s="144" customFormat="1" ht="15.5" x14ac:dyDescent="0.35">
      <c r="A467" s="273">
        <v>440</v>
      </c>
      <c r="B467" s="305"/>
      <c r="C467" s="386"/>
      <c r="D467" s="182"/>
      <c r="E467" s="183"/>
      <c r="F467" s="333"/>
      <c r="G467" s="346"/>
    </row>
    <row r="468" spans="1:7" s="144" customFormat="1" ht="15.5" x14ac:dyDescent="0.35">
      <c r="A468" s="273">
        <v>441</v>
      </c>
      <c r="B468" s="305"/>
      <c r="C468" s="386"/>
      <c r="D468" s="182"/>
      <c r="E468" s="183"/>
      <c r="F468" s="333"/>
      <c r="G468" s="346"/>
    </row>
    <row r="469" spans="1:7" s="144" customFormat="1" ht="15.5" x14ac:dyDescent="0.35">
      <c r="A469" s="273">
        <v>442</v>
      </c>
      <c r="B469" s="305"/>
      <c r="C469" s="386"/>
      <c r="D469" s="182"/>
      <c r="E469" s="183"/>
      <c r="F469" s="333"/>
      <c r="G469" s="346"/>
    </row>
    <row r="470" spans="1:7" s="144" customFormat="1" ht="15.5" x14ac:dyDescent="0.35">
      <c r="A470" s="273">
        <v>443</v>
      </c>
      <c r="B470" s="305"/>
      <c r="C470" s="386"/>
      <c r="D470" s="182"/>
      <c r="E470" s="183"/>
      <c r="F470" s="333"/>
      <c r="G470" s="346"/>
    </row>
    <row r="471" spans="1:7" s="144" customFormat="1" ht="15.5" x14ac:dyDescent="0.35">
      <c r="A471" s="273">
        <v>444</v>
      </c>
      <c r="B471" s="305"/>
      <c r="C471" s="386"/>
      <c r="D471" s="182"/>
      <c r="E471" s="183"/>
      <c r="F471" s="333"/>
      <c r="G471" s="346"/>
    </row>
    <row r="472" spans="1:7" s="144" customFormat="1" ht="15.5" x14ac:dyDescent="0.35">
      <c r="A472" s="273">
        <v>445</v>
      </c>
      <c r="B472" s="305"/>
      <c r="C472" s="386"/>
      <c r="D472" s="182"/>
      <c r="E472" s="183"/>
      <c r="F472" s="333"/>
      <c r="G472" s="346"/>
    </row>
    <row r="473" spans="1:7" s="144" customFormat="1" ht="15.5" x14ac:dyDescent="0.35">
      <c r="A473" s="273">
        <v>446</v>
      </c>
      <c r="B473" s="305"/>
      <c r="C473" s="386"/>
      <c r="D473" s="182"/>
      <c r="E473" s="183"/>
      <c r="F473" s="333"/>
      <c r="G473" s="346"/>
    </row>
    <row r="474" spans="1:7" s="144" customFormat="1" ht="15.5" x14ac:dyDescent="0.35">
      <c r="A474" s="273">
        <v>447</v>
      </c>
      <c r="B474" s="305"/>
      <c r="C474" s="386"/>
      <c r="D474" s="182"/>
      <c r="E474" s="183"/>
      <c r="F474" s="333"/>
      <c r="G474" s="346"/>
    </row>
    <row r="475" spans="1:7" s="144" customFormat="1" ht="15.5" x14ac:dyDescent="0.35">
      <c r="A475" s="273">
        <v>448</v>
      </c>
      <c r="B475" s="305"/>
      <c r="C475" s="386"/>
      <c r="D475" s="182"/>
      <c r="E475" s="183"/>
      <c r="F475" s="333"/>
      <c r="G475" s="346"/>
    </row>
    <row r="476" spans="1:7" s="144" customFormat="1" ht="15.5" x14ac:dyDescent="0.35">
      <c r="A476" s="273">
        <v>449</v>
      </c>
      <c r="B476" s="305"/>
      <c r="C476" s="386"/>
      <c r="D476" s="182"/>
      <c r="E476" s="183"/>
      <c r="F476" s="333"/>
      <c r="G476" s="346"/>
    </row>
    <row r="477" spans="1:7" s="144" customFormat="1" ht="15.5" x14ac:dyDescent="0.35">
      <c r="A477" s="273">
        <v>450</v>
      </c>
      <c r="B477" s="305"/>
      <c r="C477" s="386"/>
      <c r="D477" s="182"/>
      <c r="E477" s="183"/>
      <c r="F477" s="333"/>
      <c r="G477" s="346"/>
    </row>
    <row r="478" spans="1:7" s="144" customFormat="1" ht="15.5" x14ac:dyDescent="0.35">
      <c r="A478" s="273">
        <v>451</v>
      </c>
      <c r="B478" s="305"/>
      <c r="C478" s="386"/>
      <c r="D478" s="182"/>
      <c r="E478" s="183"/>
      <c r="F478" s="333"/>
      <c r="G478" s="346"/>
    </row>
    <row r="479" spans="1:7" s="144" customFormat="1" ht="15.5" x14ac:dyDescent="0.35">
      <c r="A479" s="273">
        <v>452</v>
      </c>
      <c r="B479" s="305"/>
      <c r="C479" s="386"/>
      <c r="D479" s="182"/>
      <c r="E479" s="183"/>
      <c r="F479" s="333"/>
      <c r="G479" s="346"/>
    </row>
    <row r="480" spans="1:7" s="144" customFormat="1" ht="15.5" x14ac:dyDescent="0.35">
      <c r="A480" s="273">
        <v>453</v>
      </c>
      <c r="B480" s="305"/>
      <c r="C480" s="386"/>
      <c r="D480" s="182"/>
      <c r="E480" s="183"/>
      <c r="F480" s="333"/>
      <c r="G480" s="346"/>
    </row>
    <row r="481" spans="1:7" s="144" customFormat="1" ht="15.5" x14ac:dyDescent="0.35">
      <c r="A481" s="273">
        <v>454</v>
      </c>
      <c r="B481" s="305"/>
      <c r="C481" s="386"/>
      <c r="D481" s="182"/>
      <c r="E481" s="183"/>
      <c r="F481" s="333"/>
      <c r="G481" s="346"/>
    </row>
    <row r="482" spans="1:7" s="144" customFormat="1" ht="15.5" x14ac:dyDescent="0.35">
      <c r="A482" s="273">
        <v>455</v>
      </c>
      <c r="B482" s="305"/>
      <c r="C482" s="386"/>
      <c r="D482" s="182"/>
      <c r="E482" s="183"/>
      <c r="F482" s="333"/>
      <c r="G482" s="346"/>
    </row>
    <row r="483" spans="1:7" s="144" customFormat="1" ht="15.5" x14ac:dyDescent="0.35">
      <c r="A483" s="273">
        <v>456</v>
      </c>
      <c r="B483" s="305"/>
      <c r="C483" s="386"/>
      <c r="D483" s="182"/>
      <c r="E483" s="183"/>
      <c r="F483" s="333"/>
      <c r="G483" s="346"/>
    </row>
    <row r="484" spans="1:7" s="144" customFormat="1" ht="15.5" x14ac:dyDescent="0.35">
      <c r="A484" s="273">
        <v>457</v>
      </c>
      <c r="B484" s="305"/>
      <c r="C484" s="386"/>
      <c r="D484" s="182"/>
      <c r="E484" s="183"/>
      <c r="F484" s="333"/>
      <c r="G484" s="346"/>
    </row>
    <row r="485" spans="1:7" s="144" customFormat="1" ht="15.5" x14ac:dyDescent="0.35">
      <c r="A485" s="273">
        <v>458</v>
      </c>
      <c r="B485" s="305"/>
      <c r="C485" s="386"/>
      <c r="D485" s="182"/>
      <c r="E485" s="183"/>
      <c r="F485" s="333"/>
      <c r="G485" s="346"/>
    </row>
    <row r="486" spans="1:7" s="144" customFormat="1" ht="15.5" x14ac:dyDescent="0.35">
      <c r="A486" s="273">
        <v>459</v>
      </c>
      <c r="B486" s="305"/>
      <c r="C486" s="386"/>
      <c r="D486" s="182"/>
      <c r="E486" s="183"/>
      <c r="F486" s="333"/>
      <c r="G486" s="346"/>
    </row>
    <row r="487" spans="1:7" s="144" customFormat="1" ht="15.5" x14ac:dyDescent="0.35">
      <c r="A487" s="273">
        <v>460</v>
      </c>
      <c r="B487" s="305"/>
      <c r="C487" s="386"/>
      <c r="D487" s="182"/>
      <c r="E487" s="183"/>
      <c r="F487" s="333"/>
      <c r="G487" s="346"/>
    </row>
    <row r="488" spans="1:7" s="144" customFormat="1" ht="15.5" x14ac:dyDescent="0.35">
      <c r="A488" s="273">
        <v>461</v>
      </c>
      <c r="B488" s="305"/>
      <c r="C488" s="386"/>
      <c r="D488" s="182"/>
      <c r="E488" s="183"/>
      <c r="F488" s="333"/>
      <c r="G488" s="346"/>
    </row>
    <row r="489" spans="1:7" s="144" customFormat="1" ht="15.5" x14ac:dyDescent="0.35">
      <c r="A489" s="273">
        <v>462</v>
      </c>
      <c r="B489" s="305"/>
      <c r="C489" s="386"/>
      <c r="D489" s="182"/>
      <c r="E489" s="183"/>
      <c r="F489" s="333"/>
      <c r="G489" s="346"/>
    </row>
    <row r="490" spans="1:7" s="144" customFormat="1" ht="15.5" x14ac:dyDescent="0.35">
      <c r="A490" s="273">
        <v>463</v>
      </c>
      <c r="B490" s="305"/>
      <c r="C490" s="386"/>
      <c r="D490" s="182"/>
      <c r="E490" s="183"/>
      <c r="F490" s="333"/>
      <c r="G490" s="346"/>
    </row>
    <row r="491" spans="1:7" s="144" customFormat="1" ht="15.5" x14ac:dyDescent="0.35">
      <c r="A491" s="273">
        <v>464</v>
      </c>
      <c r="B491" s="305"/>
      <c r="C491" s="386"/>
      <c r="D491" s="182"/>
      <c r="E491" s="183"/>
      <c r="F491" s="333"/>
      <c r="G491" s="346"/>
    </row>
    <row r="492" spans="1:7" s="144" customFormat="1" ht="15.5" x14ac:dyDescent="0.35">
      <c r="A492" s="273">
        <v>465</v>
      </c>
      <c r="B492" s="305"/>
      <c r="C492" s="386"/>
      <c r="D492" s="182"/>
      <c r="E492" s="183"/>
      <c r="F492" s="333"/>
      <c r="G492" s="346"/>
    </row>
    <row r="493" spans="1:7" s="144" customFormat="1" ht="15.5" x14ac:dyDescent="0.35">
      <c r="A493" s="273">
        <v>466</v>
      </c>
      <c r="B493" s="305"/>
      <c r="C493" s="386"/>
      <c r="D493" s="182"/>
      <c r="E493" s="183"/>
      <c r="F493" s="333"/>
      <c r="G493" s="346"/>
    </row>
    <row r="494" spans="1:7" s="144" customFormat="1" ht="15.5" x14ac:dyDescent="0.35">
      <c r="A494" s="273">
        <v>467</v>
      </c>
      <c r="B494" s="305"/>
      <c r="C494" s="386"/>
      <c r="D494" s="182"/>
      <c r="E494" s="183"/>
      <c r="F494" s="333"/>
      <c r="G494" s="346"/>
    </row>
    <row r="495" spans="1:7" s="144" customFormat="1" ht="15.5" x14ac:dyDescent="0.35">
      <c r="A495" s="273">
        <v>468</v>
      </c>
      <c r="B495" s="305"/>
      <c r="C495" s="386"/>
      <c r="D495" s="182"/>
      <c r="E495" s="183"/>
      <c r="F495" s="333"/>
      <c r="G495" s="346"/>
    </row>
    <row r="496" spans="1:7" s="144" customFormat="1" ht="15.5" x14ac:dyDescent="0.35">
      <c r="A496" s="273">
        <v>469</v>
      </c>
      <c r="B496" s="305"/>
      <c r="C496" s="386"/>
      <c r="D496" s="182"/>
      <c r="E496" s="183"/>
      <c r="F496" s="333"/>
      <c r="G496" s="346"/>
    </row>
    <row r="497" spans="1:7" s="144" customFormat="1" ht="15.5" x14ac:dyDescent="0.35">
      <c r="A497" s="273">
        <v>470</v>
      </c>
      <c r="B497" s="305"/>
      <c r="C497" s="386"/>
      <c r="D497" s="182"/>
      <c r="E497" s="183"/>
      <c r="F497" s="333"/>
      <c r="G497" s="346"/>
    </row>
    <row r="498" spans="1:7" s="144" customFormat="1" ht="15.5" x14ac:dyDescent="0.35">
      <c r="A498" s="273">
        <v>471</v>
      </c>
      <c r="B498" s="305"/>
      <c r="C498" s="386"/>
      <c r="D498" s="182"/>
      <c r="E498" s="183"/>
      <c r="F498" s="333"/>
      <c r="G498" s="346"/>
    </row>
    <row r="499" spans="1:7" s="144" customFormat="1" ht="15.5" x14ac:dyDescent="0.35">
      <c r="A499" s="273">
        <v>472</v>
      </c>
      <c r="B499" s="305"/>
      <c r="C499" s="386"/>
      <c r="D499" s="182"/>
      <c r="E499" s="183"/>
      <c r="F499" s="333"/>
      <c r="G499" s="346"/>
    </row>
    <row r="500" spans="1:7" s="144" customFormat="1" ht="15.5" x14ac:dyDescent="0.35">
      <c r="A500" s="273">
        <v>473</v>
      </c>
      <c r="B500" s="305"/>
      <c r="C500" s="386"/>
      <c r="D500" s="182"/>
      <c r="E500" s="183"/>
      <c r="F500" s="333"/>
      <c r="G500" s="346"/>
    </row>
    <row r="501" spans="1:7" s="144" customFormat="1" ht="15.5" x14ac:dyDescent="0.35">
      <c r="A501" s="273">
        <v>474</v>
      </c>
      <c r="B501" s="305"/>
      <c r="C501" s="386"/>
      <c r="D501" s="182"/>
      <c r="E501" s="183"/>
      <c r="F501" s="333"/>
      <c r="G501" s="346"/>
    </row>
    <row r="502" spans="1:7" s="144" customFormat="1" ht="15.5" x14ac:dyDescent="0.35">
      <c r="A502" s="273">
        <v>475</v>
      </c>
      <c r="B502" s="305"/>
      <c r="C502" s="386"/>
      <c r="D502" s="182"/>
      <c r="E502" s="183"/>
      <c r="F502" s="333"/>
      <c r="G502" s="346"/>
    </row>
    <row r="503" spans="1:7" s="144" customFormat="1" ht="15.5" x14ac:dyDescent="0.35">
      <c r="A503" s="273">
        <v>476</v>
      </c>
      <c r="B503" s="305"/>
      <c r="C503" s="386"/>
      <c r="D503" s="182"/>
      <c r="E503" s="183"/>
      <c r="F503" s="333"/>
      <c r="G503" s="346"/>
    </row>
    <row r="504" spans="1:7" s="144" customFormat="1" ht="15.5" x14ac:dyDescent="0.35">
      <c r="A504" s="273">
        <v>477</v>
      </c>
      <c r="B504" s="305"/>
      <c r="C504" s="386"/>
      <c r="D504" s="182"/>
      <c r="E504" s="183"/>
      <c r="F504" s="333"/>
      <c r="G504" s="346"/>
    </row>
    <row r="505" spans="1:7" s="144" customFormat="1" ht="15.5" x14ac:dyDescent="0.35">
      <c r="A505" s="273">
        <v>478</v>
      </c>
      <c r="B505" s="305"/>
      <c r="C505" s="386"/>
      <c r="D505" s="182"/>
      <c r="E505" s="183"/>
      <c r="F505" s="333"/>
      <c r="G505" s="346"/>
    </row>
    <row r="506" spans="1:7" s="144" customFormat="1" ht="15.5" x14ac:dyDescent="0.35">
      <c r="A506" s="273">
        <v>479</v>
      </c>
      <c r="B506" s="305"/>
      <c r="C506" s="386"/>
      <c r="D506" s="182"/>
      <c r="E506" s="183"/>
      <c r="F506" s="333"/>
      <c r="G506" s="346"/>
    </row>
    <row r="507" spans="1:7" s="144" customFormat="1" ht="15.5" x14ac:dyDescent="0.35">
      <c r="A507" s="273">
        <v>480</v>
      </c>
      <c r="B507" s="305"/>
      <c r="C507" s="386"/>
      <c r="D507" s="182"/>
      <c r="E507" s="183"/>
      <c r="F507" s="333"/>
      <c r="G507" s="346"/>
    </row>
    <row r="508" spans="1:7" s="144" customFormat="1" ht="15.5" x14ac:dyDescent="0.35">
      <c r="A508" s="273">
        <v>481</v>
      </c>
      <c r="B508" s="305"/>
      <c r="C508" s="386"/>
      <c r="D508" s="182"/>
      <c r="E508" s="183"/>
      <c r="F508" s="333"/>
      <c r="G508" s="346"/>
    </row>
    <row r="509" spans="1:7" s="144" customFormat="1" ht="15.5" x14ac:dyDescent="0.35">
      <c r="A509" s="273">
        <v>482</v>
      </c>
      <c r="B509" s="305"/>
      <c r="C509" s="386"/>
      <c r="D509" s="182"/>
      <c r="E509" s="183"/>
      <c r="F509" s="333"/>
      <c r="G509" s="346"/>
    </row>
    <row r="510" spans="1:7" s="144" customFormat="1" ht="15.5" x14ac:dyDescent="0.35">
      <c r="A510" s="273">
        <v>483</v>
      </c>
      <c r="B510" s="305"/>
      <c r="C510" s="386"/>
      <c r="D510" s="182"/>
      <c r="E510" s="183"/>
      <c r="F510" s="333"/>
      <c r="G510" s="346"/>
    </row>
    <row r="511" spans="1:7" s="144" customFormat="1" ht="15.5" x14ac:dyDescent="0.35">
      <c r="A511" s="273">
        <v>484</v>
      </c>
      <c r="B511" s="305"/>
      <c r="C511" s="386"/>
      <c r="D511" s="182"/>
      <c r="E511" s="183"/>
      <c r="F511" s="333"/>
      <c r="G511" s="346"/>
    </row>
    <row r="512" spans="1:7" s="144" customFormat="1" ht="15.5" x14ac:dyDescent="0.35">
      <c r="A512" s="273">
        <v>485</v>
      </c>
      <c r="B512" s="305"/>
      <c r="C512" s="386"/>
      <c r="D512" s="182"/>
      <c r="E512" s="183"/>
      <c r="F512" s="333"/>
      <c r="G512" s="346"/>
    </row>
    <row r="513" spans="1:7" s="144" customFormat="1" ht="15.5" x14ac:dyDescent="0.35">
      <c r="A513" s="273">
        <v>486</v>
      </c>
      <c r="B513" s="305"/>
      <c r="C513" s="386"/>
      <c r="D513" s="182"/>
      <c r="E513" s="183"/>
      <c r="F513" s="333"/>
      <c r="G513" s="346"/>
    </row>
    <row r="514" spans="1:7" s="144" customFormat="1" ht="15.5" x14ac:dyDescent="0.35">
      <c r="A514" s="273">
        <v>487</v>
      </c>
      <c r="B514" s="305"/>
      <c r="C514" s="386"/>
      <c r="D514" s="182"/>
      <c r="E514" s="183"/>
      <c r="F514" s="333"/>
      <c r="G514" s="346"/>
    </row>
    <row r="515" spans="1:7" s="144" customFormat="1" ht="15.5" x14ac:dyDescent="0.35">
      <c r="A515" s="273">
        <v>488</v>
      </c>
      <c r="B515" s="305"/>
      <c r="C515" s="386"/>
      <c r="D515" s="182"/>
      <c r="E515" s="183"/>
      <c r="F515" s="333"/>
      <c r="G515" s="346"/>
    </row>
    <row r="516" spans="1:7" s="144" customFormat="1" ht="15.5" x14ac:dyDescent="0.35">
      <c r="A516" s="273">
        <v>489</v>
      </c>
      <c r="B516" s="305"/>
      <c r="C516" s="386"/>
      <c r="D516" s="182"/>
      <c r="E516" s="183"/>
      <c r="F516" s="333"/>
      <c r="G516" s="346"/>
    </row>
    <row r="517" spans="1:7" s="144" customFormat="1" ht="15.5" x14ac:dyDescent="0.35">
      <c r="A517" s="273">
        <v>490</v>
      </c>
      <c r="B517" s="305"/>
      <c r="C517" s="386"/>
      <c r="D517" s="182"/>
      <c r="E517" s="183"/>
      <c r="F517" s="333"/>
      <c r="G517" s="346"/>
    </row>
    <row r="518" spans="1:7" s="144" customFormat="1" ht="15.5" x14ac:dyDescent="0.35">
      <c r="A518" s="273">
        <v>491</v>
      </c>
      <c r="B518" s="305"/>
      <c r="C518" s="386"/>
      <c r="D518" s="182"/>
      <c r="E518" s="183"/>
      <c r="F518" s="333"/>
      <c r="G518" s="346"/>
    </row>
    <row r="519" spans="1:7" s="144" customFormat="1" ht="15.5" x14ac:dyDescent="0.35">
      <c r="A519" s="273">
        <v>492</v>
      </c>
      <c r="B519" s="305"/>
      <c r="C519" s="386"/>
      <c r="D519" s="182"/>
      <c r="E519" s="183"/>
      <c r="F519" s="333"/>
      <c r="G519" s="346"/>
    </row>
    <row r="520" spans="1:7" s="144" customFormat="1" ht="15.5" x14ac:dyDescent="0.35">
      <c r="A520" s="273">
        <v>493</v>
      </c>
      <c r="B520" s="305"/>
      <c r="C520" s="386"/>
      <c r="D520" s="182"/>
      <c r="E520" s="183"/>
      <c r="F520" s="333"/>
      <c r="G520" s="346"/>
    </row>
    <row r="521" spans="1:7" s="144" customFormat="1" ht="15.5" x14ac:dyDescent="0.35">
      <c r="A521" s="273">
        <v>494</v>
      </c>
      <c r="B521" s="305"/>
      <c r="C521" s="386"/>
      <c r="D521" s="182"/>
      <c r="E521" s="183"/>
      <c r="F521" s="333"/>
      <c r="G521" s="346"/>
    </row>
    <row r="522" spans="1:7" s="144" customFormat="1" ht="15.5" x14ac:dyDescent="0.35">
      <c r="A522" s="273">
        <v>495</v>
      </c>
      <c r="B522" s="305"/>
      <c r="C522" s="386"/>
      <c r="D522" s="182"/>
      <c r="E522" s="183"/>
      <c r="F522" s="333"/>
      <c r="G522" s="346"/>
    </row>
    <row r="523" spans="1:7" s="144" customFormat="1" ht="15.5" x14ac:dyDescent="0.35">
      <c r="A523" s="273">
        <v>496</v>
      </c>
      <c r="B523" s="305"/>
      <c r="C523" s="386"/>
      <c r="D523" s="182"/>
      <c r="E523" s="183"/>
      <c r="F523" s="333"/>
      <c r="G523" s="346"/>
    </row>
    <row r="524" spans="1:7" s="144" customFormat="1" ht="15.5" x14ac:dyDescent="0.35">
      <c r="A524" s="273">
        <v>497</v>
      </c>
      <c r="B524" s="305"/>
      <c r="C524" s="386"/>
      <c r="D524" s="182"/>
      <c r="E524" s="183"/>
      <c r="F524" s="333"/>
      <c r="G524" s="346"/>
    </row>
    <row r="525" spans="1:7" s="144" customFormat="1" ht="15.5" x14ac:dyDescent="0.35">
      <c r="A525" s="273">
        <v>498</v>
      </c>
      <c r="B525" s="305"/>
      <c r="C525" s="386"/>
      <c r="D525" s="182"/>
      <c r="E525" s="183"/>
      <c r="F525" s="333"/>
      <c r="G525" s="346"/>
    </row>
    <row r="526" spans="1:7" s="144" customFormat="1" ht="15.5" x14ac:dyDescent="0.35">
      <c r="A526" s="273">
        <v>499</v>
      </c>
      <c r="B526" s="305"/>
      <c r="C526" s="386"/>
      <c r="D526" s="182"/>
      <c r="E526" s="183"/>
      <c r="F526" s="333"/>
      <c r="G526" s="346"/>
    </row>
    <row r="527" spans="1:7" s="144" customFormat="1" ht="15.5" x14ac:dyDescent="0.35">
      <c r="A527" s="273">
        <v>500</v>
      </c>
      <c r="B527" s="305"/>
      <c r="C527" s="386"/>
      <c r="D527" s="182"/>
      <c r="E527" s="183"/>
      <c r="F527" s="333"/>
      <c r="G527" s="346"/>
    </row>
  </sheetData>
  <sheetProtection password="EF62" sheet="1" objects="1" scenarios="1" autoFilter="0"/>
  <mergeCells count="6">
    <mergeCell ref="A24:A27"/>
    <mergeCell ref="B24:B27"/>
    <mergeCell ref="C24:C27"/>
    <mergeCell ref="E24:E27"/>
    <mergeCell ref="F24:F27"/>
    <mergeCell ref="D24:D27"/>
  </mergeCells>
  <conditionalFormatting sqref="B28:F527">
    <cfRule type="cellIs" dxfId="1" priority="9" stopIfTrue="1" operator="notEqual">
      <formula>0</formula>
    </cfRule>
  </conditionalFormatting>
  <conditionalFormatting sqref="F6:F9">
    <cfRule type="cellIs" dxfId="0" priority="1" stopIfTrue="1" operator="equal">
      <formula>0</formula>
    </cfRule>
  </conditionalFormatting>
  <dataValidations count="3">
    <dataValidation type="custom" allowBlank="1" showErrorMessage="1" errorTitle="Betrag" error="Bitte geben Sie max. 2 Nachkommastellen an!" sqref="F28:F527">
      <formula1>MOD(ROUND(F28*10^2,10),1)=0</formula1>
    </dataValidation>
    <dataValidation type="list" allowBlank="1" showErrorMessage="1" errorTitle="Finanzierungsquelle" error="Bitte auswählen!" sqref="D28:D527">
      <formula1>$E$13:$E$20</formula1>
    </dataValidation>
    <dataValidation type="date" allowBlank="1" showErrorMessage="1" errorTitle="Datum" error="Das Datum muss zwischen _x000a_01.01.2014 und 31.12.2027 liegen!" sqref="C28:C527">
      <formula1>41640</formula1>
      <formula2>46752</formula2>
    </dataValidation>
  </dataValidations>
  <printOptions horizontalCentered="1"/>
  <pageMargins left="0.19685039370078741" right="0.19685039370078741" top="0.78740157480314965" bottom="0.78740157480314965" header="0.39370078740157483" footer="0.39370078740157483"/>
  <pageSetup paperSize="9" scale="96" fitToHeight="0" orientation="landscape" useFirstPageNumber="1" r:id="rId1"/>
  <headerFooter>
    <oddFooter>&amp;L&amp;"Arial,Kursiv"&amp;8___________
¹ Siehe Fußnote 1 Seite 1 dieses Nachweises.&amp;C&amp;9Seite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11</vt:i4>
      </vt:variant>
    </vt:vector>
  </HeadingPairs>
  <TitlesOfParts>
    <vt:vector size="20" baseType="lpstr">
      <vt:lpstr>Änderungsdoku</vt:lpstr>
      <vt:lpstr>Hinweise</vt:lpstr>
      <vt:lpstr>Seite 1</vt:lpstr>
      <vt:lpstr>Seite 2 ZN</vt:lpstr>
      <vt:lpstr>Seite 2 VWN</vt:lpstr>
      <vt:lpstr>Seite 3</vt:lpstr>
      <vt:lpstr>Sachbericht</vt:lpstr>
      <vt:lpstr>Belegliste Einnahmen Projekttät</vt:lpstr>
      <vt:lpstr>Belegliste Einnahmen</vt:lpstr>
      <vt:lpstr>Änderungsdoku!Druckbereich</vt:lpstr>
      <vt:lpstr>Hinweise!Druckbereich</vt:lpstr>
      <vt:lpstr>Sachbericht!Druckbereich</vt:lpstr>
      <vt:lpstr>'Seite 1'!Druckbereich</vt:lpstr>
      <vt:lpstr>'Seite 2 VWN'!Druckbereich</vt:lpstr>
      <vt:lpstr>'Seite 2 ZN'!Druckbereich</vt:lpstr>
      <vt:lpstr>'Seite 3'!Druckbereich</vt:lpstr>
      <vt:lpstr>Änderungsdoku!Drucktitel</vt:lpstr>
      <vt:lpstr>'Belegliste Einnahmen'!Drucktitel</vt:lpstr>
      <vt:lpstr>'Belegliste Einnahmen Projekttät'!Drucktitel</vt:lpstr>
      <vt:lpstr>Hinweise!Drucktitel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Wessel Angela (Gfaw)</dc:creator>
  <cp:lastModifiedBy>Angela Wessel</cp:lastModifiedBy>
  <cp:lastPrinted>2017-01-05T14:02:48Z</cp:lastPrinted>
  <dcterms:created xsi:type="dcterms:W3CDTF">2007-09-26T06:36:45Z</dcterms:created>
  <dcterms:modified xsi:type="dcterms:W3CDTF">2024-04-26T09:11:04Z</dcterms:modified>
</cp:coreProperties>
</file>